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updateLinks="never"/>
  <mc:AlternateContent xmlns:mc="http://schemas.openxmlformats.org/markup-compatibility/2006">
    <mc:Choice Requires="x15">
      <x15ac:absPath xmlns:x15ac="http://schemas.microsoft.com/office/spreadsheetml/2010/11/ac" url="M:\Org\IPO\Intern\IPFI\755. Digital Europe\Pillar_6_CHIP\Chips JU\"/>
    </mc:Choice>
  </mc:AlternateContent>
  <xr:revisionPtr revIDLastSave="0" documentId="13_ncr:1_{FC73EB67-7153-4A84-B3C2-258C39B9DB24}" xr6:coauthVersionLast="47" xr6:coauthVersionMax="47" xr10:uidLastSave="{00000000-0000-0000-0000-000000000000}"/>
  <bookViews>
    <workbookView xWindow="29580" yWindow="780" windowWidth="27840" windowHeight="14250" tabRatio="738" xr2:uid="{00000000-000D-0000-FFFF-FFFF00000000}"/>
  </bookViews>
  <sheets>
    <sheet name="Chips NI Calls 2024 CH Annex C" sheetId="1" r:id="rId1"/>
    <sheet name="DoNotChange" sheetId="20" state="hidden" r:id="rId2"/>
    <sheet name="Eligibility checks" sheetId="17" state="hidden" r:id="rId3"/>
    <sheet name="Ref" sheetId="19" state="hidden" r:id="rId4"/>
  </sheets>
  <externalReferences>
    <externalReference r:id="rId5"/>
    <externalReference r:id="rId6"/>
  </externalReferences>
  <definedNames>
    <definedName name="_xlnm._FilterDatabase" localSheetId="0" hidden="1">'Chips NI Calls 2024 CH Annex C'!$C$14:$C$23</definedName>
    <definedName name="ca">'Chips NI Calls 2024 CH Annex C'!#REF!</definedName>
    <definedName name="cat">'Chips NI Calls 2024 CH Annex C'!#REF!</definedName>
    <definedName name="categ">'Chips NI Calls 2024 CH Annex C'!$AC$28:$AC$46</definedName>
    <definedName name="Categories">#REF!</definedName>
    <definedName name="Category">'Chips NI Calls 2024 CH Annex C'!#REF!</definedName>
    <definedName name="CHE_999.999.99_xx" localSheetId="2">'[1]Institution a'!$C$27</definedName>
    <definedName name="CHE_999.999.99_xx">#REF!</definedName>
    <definedName name="function">#REF!</definedName>
    <definedName name="_xlnm.Print_Area" localSheetId="2">'Eligibility checks'!$A$1:$Z$91</definedName>
    <definedName name="role">'Chips NI Calls 2024 CH Annex C'!#REF!</definedName>
    <definedName name="SME" localSheetId="2">'[2]National Financial Plan ECSEL'!$B$98:$B$100</definedName>
    <definedName name="SME">#REF!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5" i="1" l="1"/>
  <c r="I16" i="1"/>
  <c r="I17" i="1"/>
  <c r="I18" i="1"/>
  <c r="I19" i="1"/>
  <c r="I20" i="1"/>
  <c r="I21" i="1"/>
  <c r="I22" i="1"/>
  <c r="I23" i="1"/>
  <c r="I14" i="1"/>
  <c r="G14" i="1"/>
  <c r="H14" i="1" s="1"/>
  <c r="G15" i="1"/>
  <c r="G16" i="1"/>
  <c r="G17" i="1"/>
  <c r="G18" i="1"/>
  <c r="G19" i="1"/>
  <c r="G20" i="1"/>
  <c r="G21" i="1"/>
  <c r="G22" i="1"/>
  <c r="G23" i="1"/>
  <c r="C14" i="19"/>
  <c r="C13" i="19"/>
  <c r="C12" i="19"/>
  <c r="C11" i="19"/>
  <c r="C10" i="19"/>
  <c r="C9" i="19"/>
  <c r="H22" i="1" l="1"/>
  <c r="J22" i="1" s="1"/>
  <c r="K22" i="1" s="1"/>
  <c r="H8" i="17" l="1"/>
  <c r="T8" i="17" s="1"/>
  <c r="H7" i="17"/>
  <c r="T7" i="17" l="1"/>
  <c r="H6" i="17"/>
  <c r="T6" i="17" l="1"/>
  <c r="G8" i="17"/>
  <c r="S8" i="17" l="1"/>
  <c r="G6" i="17"/>
  <c r="S6" i="17" s="1"/>
  <c r="H17" i="1" l="1"/>
  <c r="J17" i="1" s="1"/>
  <c r="K17" i="1" s="1"/>
  <c r="H20" i="1" l="1"/>
  <c r="J20" i="1" s="1"/>
  <c r="K20" i="1" s="1"/>
  <c r="H21" i="1"/>
  <c r="J21" i="1" s="1"/>
  <c r="K21" i="1" s="1"/>
  <c r="F8" i="17" l="1"/>
  <c r="K8" i="17" s="1"/>
  <c r="M8" i="17" s="1"/>
  <c r="O8" i="17" s="1"/>
  <c r="P8" i="17" s="1"/>
  <c r="F6" i="17"/>
  <c r="G7" i="17"/>
  <c r="H18" i="1" l="1"/>
  <c r="J18" i="1" s="1"/>
  <c r="K18" i="1" s="1"/>
  <c r="R8" i="17"/>
  <c r="U8" i="17" s="1"/>
  <c r="V8" i="17" s="1"/>
  <c r="R7" i="17"/>
  <c r="U7" i="17" s="1"/>
  <c r="F7" i="17"/>
  <c r="K7" i="17" s="1"/>
  <c r="M7" i="17" s="1"/>
  <c r="O7" i="17" s="1"/>
  <c r="P7" i="17" s="1"/>
  <c r="H23" i="1"/>
  <c r="R6" i="17"/>
  <c r="K6" i="17"/>
  <c r="M6" i="17" s="1"/>
  <c r="O6" i="17" s="1"/>
  <c r="P6" i="17" s="1"/>
  <c r="S7" i="17"/>
  <c r="V7" i="17" l="1"/>
  <c r="X7" i="17" s="1"/>
  <c r="Y7" i="17" s="1"/>
  <c r="Z7" i="17" s="1"/>
  <c r="P11" i="17"/>
  <c r="U6" i="17"/>
  <c r="V6" i="17" s="1"/>
  <c r="X8" i="17"/>
  <c r="Y8" i="17" s="1"/>
  <c r="Z8" i="17" s="1"/>
  <c r="J23" i="1"/>
  <c r="K23" i="1" s="1"/>
  <c r="H16" i="1"/>
  <c r="J16" i="1" s="1"/>
  <c r="K16" i="1" s="1"/>
  <c r="H15" i="1"/>
  <c r="H19" i="1"/>
  <c r="J19" i="1" l="1"/>
  <c r="K19" i="1" s="1"/>
  <c r="V13" i="17"/>
  <c r="V14" i="17"/>
  <c r="X6" i="17"/>
  <c r="Y6" i="17" s="1"/>
  <c r="J15" i="1"/>
  <c r="K15" i="1" s="1"/>
  <c r="J14" i="1"/>
  <c r="K14" i="1" s="1"/>
  <c r="K25" i="1" l="1"/>
  <c r="Y11" i="17"/>
  <c r="Z6" i="1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tc={EFA4B98E-FC63-4D43-B9A5-E49480AF5E57}</author>
  </authors>
  <commentList>
    <comment ref="R1" authorId="0" shapeId="0" xr:uid="{EFA4B98E-FC63-4D43-B9A5-E49480AF5E57}">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1.06 CHF per EUR</t>
        </r>
      </text>
    </comment>
  </commentList>
</comments>
</file>

<file path=xl/sharedStrings.xml><?xml version="1.0" encoding="utf-8"?>
<sst xmlns="http://schemas.openxmlformats.org/spreadsheetml/2006/main" count="152" uniqueCount="119">
  <si>
    <t>Country</t>
  </si>
  <si>
    <t>Direct personnel costs/€</t>
  </si>
  <si>
    <t>Other direct costs/€</t>
  </si>
  <si>
    <t>A</t>
  </si>
  <si>
    <t>B</t>
  </si>
  <si>
    <t>C</t>
  </si>
  <si>
    <t>D</t>
  </si>
  <si>
    <t>E</t>
  </si>
  <si>
    <t>F</t>
  </si>
  <si>
    <t>G</t>
  </si>
  <si>
    <t>H</t>
  </si>
  <si>
    <t>J</t>
  </si>
  <si>
    <t>K</t>
  </si>
  <si>
    <t>L</t>
  </si>
  <si>
    <t>M</t>
  </si>
  <si>
    <t>N</t>
  </si>
  <si>
    <t>O</t>
  </si>
  <si>
    <t>P</t>
  </si>
  <si>
    <t>R</t>
  </si>
  <si>
    <t>S</t>
  </si>
  <si>
    <t>T</t>
  </si>
  <si>
    <t>…</t>
  </si>
  <si>
    <t>IND</t>
  </si>
  <si>
    <t>PRO</t>
  </si>
  <si>
    <t>SME</t>
  </si>
  <si>
    <r>
      <t>CH institutional category according to ECSEL call:</t>
    </r>
    <r>
      <rPr>
        <b/>
        <sz val="11"/>
        <color rgb="FFFF0000"/>
        <rFont val="Calibri"/>
        <family val="2"/>
        <scheme val="minor"/>
      </rPr>
      <t xml:space="preserve"> IND - SME or public research organisation (PRO)</t>
    </r>
    <r>
      <rPr>
        <b/>
        <sz val="11"/>
        <color theme="1"/>
        <rFont val="Calibri"/>
        <family val="2"/>
        <scheme val="minor"/>
      </rPr>
      <t>:</t>
    </r>
  </si>
  <si>
    <t>Part C</t>
  </si>
  <si>
    <t>The “JU Grant” table</t>
  </si>
  <si>
    <t>The “National Grant” table</t>
  </si>
  <si>
    <t>Not applicable</t>
  </si>
  <si>
    <t>EU-Grant</t>
  </si>
  <si>
    <t>15% from L</t>
  </si>
  <si>
    <t>CH-GRANT</t>
  </si>
  <si>
    <t>I</t>
  </si>
  <si>
    <t xml:space="preserve">Participating Swiss Institution </t>
  </si>
  <si>
    <t>Org type</t>
  </si>
  <si>
    <t>Direct costs of subcontracting /€</t>
  </si>
  <si>
    <t>Direct costs of Providing
Financial support to third
parties/€</t>
  </si>
  <si>
    <t>Costs of in-kind Contributions
not used on the beneficiary's
premises/€</t>
  </si>
  <si>
    <t>Indirect Costs/€
(=0.25(A+B-E))</t>
  </si>
  <si>
    <t>Special unit costs covering direct &amp;
indirect costs</t>
  </si>
  <si>
    <t>Total estimated eligible costs/€
(=A+B+C+D+F +G)</t>
  </si>
  <si>
    <t>Reimbursement rate</t>
  </si>
  <si>
    <t>Max. grant / € (=H*I)</t>
  </si>
  <si>
    <t>Requested grant / €</t>
  </si>
  <si>
    <r>
      <t xml:space="preserve">Direct personnel costs/CHF according </t>
    </r>
    <r>
      <rPr>
        <b/>
        <sz val="8"/>
        <color rgb="FFFF0000"/>
        <rFont val="Calibri"/>
        <family val="2"/>
      </rPr>
      <t>Innosuisse</t>
    </r>
    <r>
      <rPr>
        <sz val="8"/>
        <color rgb="FF221F1F"/>
        <rFont val="Calibri"/>
        <family val="2"/>
      </rPr>
      <t xml:space="preserve"> salary rules</t>
    </r>
  </si>
  <si>
    <r>
      <t xml:space="preserve">Other direct costs/CHF (according to </t>
    </r>
    <r>
      <rPr>
        <sz val="8"/>
        <color rgb="FFFF0000"/>
        <rFont val="Calibri"/>
        <family val="2"/>
      </rPr>
      <t>Innosuisse</t>
    </r>
    <r>
      <rPr>
        <sz val="8"/>
        <color rgb="FF221F1F"/>
        <rFont val="Calibri"/>
        <family val="2"/>
      </rPr>
      <t xml:space="preserve"> rules)</t>
    </r>
  </si>
  <si>
    <r>
      <t xml:space="preserve">Direct costs of subcontracting according </t>
    </r>
    <r>
      <rPr>
        <sz val="8"/>
        <color rgb="FFFF0000"/>
        <rFont val="Calibri"/>
        <family val="2"/>
      </rPr>
      <t>Innosuisse</t>
    </r>
    <r>
      <rPr>
        <sz val="8"/>
        <color rgb="FF221F1F"/>
        <rFont val="Calibri"/>
        <family val="2"/>
      </rPr>
      <t xml:space="preserve"> rules /CHF</t>
    </r>
  </si>
  <si>
    <t>Indirect Costs/CHF</t>
  </si>
  <si>
    <t>Total estimated eligible costs/CHF
(=L+M+N+O)</t>
  </si>
  <si>
    <r>
      <t xml:space="preserve">IA or RIA Reimbursement rate according </t>
    </r>
    <r>
      <rPr>
        <sz val="8"/>
        <color rgb="FFFF0000"/>
        <rFont val="Calibri"/>
        <family val="2"/>
      </rPr>
      <t>Innosuisse</t>
    </r>
    <r>
      <rPr>
        <sz val="8"/>
        <color rgb="FF221F1F"/>
        <rFont val="Calibri"/>
        <family val="2"/>
      </rPr>
      <t xml:space="preserve"> rules</t>
    </r>
  </si>
  <si>
    <t>Max. grant / CHF (=R*P)</t>
  </si>
  <si>
    <t>Requested grant / CHF</t>
  </si>
  <si>
    <t>CH</t>
  </si>
  <si>
    <r>
      <t xml:space="preserve">Total EU contribution, </t>
    </r>
    <r>
      <rPr>
        <b/>
        <sz val="11"/>
        <color rgb="FF000000"/>
        <rFont val="Calibri"/>
        <family val="2"/>
      </rPr>
      <t>EUR</t>
    </r>
  </si>
  <si>
    <t>Total National contribution, CHF</t>
  </si>
  <si>
    <t>Share of  SME/Industrial partners</t>
  </si>
  <si>
    <t>Share of academic public research partner</t>
  </si>
  <si>
    <t>Innosuisse rules for Swiss ECSEL participants:</t>
  </si>
  <si>
    <t>Different reimbursement rates between RIA and IA call type!!!</t>
  </si>
  <si>
    <t>Check if in accordance with rules</t>
  </si>
  <si>
    <t>Select if OK</t>
  </si>
  <si>
    <t>Comments:</t>
  </si>
  <si>
    <t>OK?</t>
  </si>
  <si>
    <t>Eligibility check</t>
  </si>
  <si>
    <t>CSEM</t>
  </si>
  <si>
    <t xml:space="preserve">Zoundream </t>
  </si>
  <si>
    <t>Colibrys</t>
  </si>
  <si>
    <t>Employee category</t>
  </si>
  <si>
    <t>IS rate</t>
  </si>
  <si>
    <t>Coti</t>
  </si>
  <si>
    <t>Research assistant, scientific collaborator</t>
  </si>
  <si>
    <t>Technician programmer</t>
  </si>
  <si>
    <t>Postgraduate Assistant</t>
  </si>
  <si>
    <t>Project coordinator</t>
  </si>
  <si>
    <t>Deputy project coordinator</t>
  </si>
  <si>
    <t>Experienced researcher</t>
  </si>
  <si>
    <t>(A)</t>
  </si>
  <si>
    <t>(B)</t>
  </si>
  <si>
    <t>(D)</t>
  </si>
  <si>
    <t>(F)</t>
  </si>
  <si>
    <t>(G)</t>
  </si>
  <si>
    <t>(H)</t>
  </si>
  <si>
    <t>(E)</t>
  </si>
  <si>
    <t>(C)</t>
  </si>
  <si>
    <t>IA</t>
  </si>
  <si>
    <r>
      <t xml:space="preserve">Direct personnel costs 
</t>
    </r>
    <r>
      <rPr>
        <sz val="12"/>
        <color theme="1"/>
        <rFont val="Arial"/>
        <family val="2"/>
      </rPr>
      <t>in Euro</t>
    </r>
  </si>
  <si>
    <r>
      <rPr>
        <b/>
        <sz val="12"/>
        <color theme="1"/>
        <rFont val="Arial"/>
        <family val="2"/>
      </rPr>
      <t>Other direct costs</t>
    </r>
    <r>
      <rPr>
        <sz val="12"/>
        <color theme="1"/>
        <rFont val="Arial"/>
        <family val="2"/>
      </rPr>
      <t xml:space="preserve">
in Euro
</t>
    </r>
  </si>
  <si>
    <r>
      <rPr>
        <b/>
        <sz val="12"/>
        <color theme="1"/>
        <rFont val="Arial"/>
        <family val="2"/>
      </rPr>
      <t>Direct sub-contracting costs</t>
    </r>
    <r>
      <rPr>
        <sz val="12"/>
        <color theme="1"/>
        <rFont val="Arial"/>
        <family val="2"/>
      </rPr>
      <t xml:space="preserve">
in Euro
</t>
    </r>
  </si>
  <si>
    <r>
      <rPr>
        <b/>
        <sz val="12"/>
        <color theme="1"/>
        <rFont val="Arial"/>
        <family val="2"/>
      </rPr>
      <t xml:space="preserve"> Indirect costs
(25%)</t>
    </r>
    <r>
      <rPr>
        <sz val="12"/>
        <color theme="1"/>
        <rFont val="Arial"/>
        <family val="2"/>
      </rPr>
      <t xml:space="preserve">
in Euro</t>
    </r>
  </si>
  <si>
    <r>
      <rPr>
        <b/>
        <sz val="12"/>
        <color theme="1"/>
        <rFont val="Arial"/>
        <family val="2"/>
      </rPr>
      <t>Total estimated eligible costs</t>
    </r>
    <r>
      <rPr>
        <sz val="12"/>
        <color theme="1"/>
        <rFont val="Arial"/>
        <family val="2"/>
      </rPr>
      <t xml:space="preserve">
(=A+B+C+D) in Euro</t>
    </r>
  </si>
  <si>
    <r>
      <rPr>
        <b/>
        <sz val="12"/>
        <color theme="1"/>
        <rFont val="Arial"/>
        <family val="2"/>
      </rPr>
      <t>Swiss reimbursement rate</t>
    </r>
    <r>
      <rPr>
        <sz val="12"/>
        <color theme="1"/>
        <rFont val="Arial"/>
        <family val="2"/>
      </rPr>
      <t xml:space="preserve"> 
(%)</t>
    </r>
  </si>
  <si>
    <r>
      <rPr>
        <b/>
        <sz val="12"/>
        <color theme="1"/>
        <rFont val="Arial"/>
        <family val="2"/>
      </rPr>
      <t>Max. grant</t>
    </r>
    <r>
      <rPr>
        <sz val="12"/>
        <color theme="1"/>
        <rFont val="Arial"/>
        <family val="2"/>
      </rPr>
      <t xml:space="preserve">
(=E*F)</t>
    </r>
  </si>
  <si>
    <r>
      <t xml:space="preserve">Requested grant
</t>
    </r>
    <r>
      <rPr>
        <sz val="12"/>
        <color theme="1"/>
        <rFont val="Arial"/>
        <family val="2"/>
      </rPr>
      <t>in Euro</t>
    </r>
  </si>
  <si>
    <t>IA Call</t>
  </si>
  <si>
    <t>SERI direct financing of Swiss partner in lieu of EC contribution</t>
  </si>
  <si>
    <t>Contribution of Swiss partner</t>
  </si>
  <si>
    <t>RIA Call</t>
  </si>
  <si>
    <t>Companies with &gt;250 FTE</t>
  </si>
  <si>
    <t>University / Other  
(not for profit)</t>
  </si>
  <si>
    <t>Companies with 
≤ 250 FTE</t>
  </si>
  <si>
    <t>SERI national contribution to Swiss partner</t>
  </si>
  <si>
    <t>Summary of the Chips JU Non-initiative Project Budget and requested SERI-grant</t>
  </si>
  <si>
    <r>
      <rPr>
        <b/>
        <sz val="12"/>
        <color theme="1"/>
        <rFont val="Arial"/>
        <family val="2"/>
      </rPr>
      <t>Type of participant</t>
    </r>
    <r>
      <rPr>
        <sz val="12"/>
        <color theme="1"/>
        <rFont val="Arial"/>
        <family val="2"/>
      </rPr>
      <t xml:space="preserve">
PRO (University/other) 
SME (company ≤ 250 FTE)
IND (company &gt; 250 FTE)</t>
    </r>
  </si>
  <si>
    <r>
      <rPr>
        <b/>
        <sz val="12"/>
        <color theme="1"/>
        <rFont val="Arial"/>
        <family val="2"/>
      </rPr>
      <t>Contact person</t>
    </r>
    <r>
      <rPr>
        <sz val="12"/>
        <color theme="1"/>
        <rFont val="Arial"/>
        <family val="2"/>
      </rPr>
      <t xml:space="preserve">
Name
Email adress 
Phone number</t>
    </r>
  </si>
  <si>
    <r>
      <rPr>
        <b/>
        <sz val="12"/>
        <color theme="1"/>
        <rFont val="Arial"/>
        <family val="2"/>
      </rPr>
      <t>Swiss project partner</t>
    </r>
    <r>
      <rPr>
        <sz val="12"/>
        <color theme="1"/>
        <rFont val="Arial"/>
        <family val="2"/>
      </rPr>
      <t xml:space="preserve">
Name of partner organisation</t>
    </r>
  </si>
  <si>
    <t>Proposal acronym</t>
  </si>
  <si>
    <t>Proposal number</t>
  </si>
  <si>
    <t>CHF/Euro exchange rate</t>
  </si>
  <si>
    <t>Budgets of Swiss project partners</t>
  </si>
  <si>
    <t>IND: Companies with &gt;250 FTE</t>
  </si>
  <si>
    <t>PRO: University / Other (not for profit)</t>
  </si>
  <si>
    <t>SME: Companies with ≤ 250 FTE</t>
  </si>
  <si>
    <t>Financing rates*</t>
  </si>
  <si>
    <r>
      <t xml:space="preserve">Total requested grant SERI </t>
    </r>
    <r>
      <rPr>
        <sz val="12"/>
        <color theme="1"/>
        <rFont val="Arial"/>
        <family val="2"/>
      </rPr>
      <t>in Euro</t>
    </r>
  </si>
  <si>
    <t xml:space="preserve">Call type IA or RIA   </t>
  </si>
  <si>
    <t>SERI direct financing of Swiss partner in lieu of EC contribution**</t>
  </si>
  <si>
    <t>* The financing rates are provisional and depend on the decisions by the Parliament on the budget as well as the requested volume of Swiss project partners in the 2024 Chips JU calls. 
** SERI direct financing of Swiss partner in lieu of EC contribution for HORIZON-Chips 2024-1-IA-T2 and HORIZON-Chips 2024-1-IA-T3 amounts to 25% for Industry partners (see WP2023-2027).</t>
  </si>
  <si>
    <t>Please fill out and/or modify only cells highlighted in yellow. 
For questions please contact europrogram@sbfi.admin.ch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</si>
</sst>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 #,##0.00_ ;_ * \-#,##0.00_ ;_ * &quot;-&quot;??_ ;_ @_ "/>
    <numFmt numFmtId="164" formatCode="_-* #,##0.00\ _€_-;\-* #,##0.00\ _€_-;_-* &quot;-&quot;??\ _€_-;_-@_-"/>
    <numFmt numFmtId="165" formatCode="#,##0.0"/>
  </numFmts>
  <fonts count="32">
    <font>
      <sz val="11"/>
      <color theme="1"/>
      <name val="Calibri"/>
      <family val="2"/>
      <scheme val="minor"/>
    </font>
    <font>
      <sz val="11"/>
      <color theme="1"/>
      <name val="Arial"/>
      <family val="2"/>
    </font>
    <font>
      <sz val="11"/>
      <color theme="1"/>
      <name val="Calibri"/>
      <family val="2"/>
      <scheme val="minor"/>
    </font>
    <font>
      <sz val="10"/>
      <name val="MS Sans Serif"/>
    </font>
    <font>
      <sz val="10"/>
      <name val="MS Sans Serif"/>
      <family val="2"/>
    </font>
    <font>
      <b/>
      <sz val="11"/>
      <color theme="1"/>
      <name val="Calibri"/>
      <family val="2"/>
      <scheme val="minor"/>
    </font>
    <font>
      <b/>
      <sz val="11"/>
      <color rgb="FFFF0000"/>
      <name val="Calibri"/>
      <family val="2"/>
      <scheme val="minor"/>
    </font>
    <font>
      <sz val="8"/>
      <color rgb="FF000000"/>
      <name val="Segoe UI"/>
      <family val="2"/>
    </font>
    <font>
      <sz val="11"/>
      <color rgb="FF000000"/>
      <name val="Calibri"/>
      <family val="2"/>
    </font>
    <font>
      <b/>
      <sz val="18"/>
      <color rgb="FF000000"/>
      <name val="Calibri"/>
      <family val="2"/>
    </font>
    <font>
      <b/>
      <sz val="11"/>
      <color rgb="FF4F81BD"/>
      <name val="Cambria"/>
      <family val="1"/>
    </font>
    <font>
      <sz val="10"/>
      <color rgb="FF000000"/>
      <name val="Arial"/>
      <family val="2"/>
    </font>
    <font>
      <b/>
      <sz val="11"/>
      <color rgb="FF000000"/>
      <name val="Calibri"/>
      <family val="2"/>
    </font>
    <font>
      <b/>
      <sz val="12"/>
      <color rgb="FF000000"/>
      <name val="Calibri"/>
      <family val="2"/>
    </font>
    <font>
      <sz val="8"/>
      <color rgb="FF221F1F"/>
      <name val="Calibri"/>
      <family val="2"/>
    </font>
    <font>
      <b/>
      <sz val="8"/>
      <color rgb="FFFF0000"/>
      <name val="Calibri"/>
      <family val="2"/>
    </font>
    <font>
      <sz val="8"/>
      <color rgb="FFFF0000"/>
      <name val="Calibri"/>
      <family val="2"/>
    </font>
    <font>
      <b/>
      <sz val="10"/>
      <color rgb="FF000000"/>
      <name val="Arial"/>
      <family val="2"/>
    </font>
    <font>
      <sz val="11"/>
      <color rgb="FF000000"/>
      <name val="Arial"/>
      <family val="2"/>
    </font>
    <font>
      <b/>
      <sz val="11"/>
      <color rgb="FF000000"/>
      <name val="Arial"/>
      <family val="2"/>
    </font>
    <font>
      <b/>
      <sz val="11"/>
      <color rgb="FFFF0000"/>
      <name val="Arial"/>
      <family val="2"/>
    </font>
    <font>
      <sz val="11"/>
      <color rgb="FF000000"/>
      <name val="ArialMT"/>
    </font>
    <font>
      <b/>
      <sz val="11"/>
      <color rgb="FFFF0000"/>
      <name val="Calibri"/>
      <family val="2"/>
    </font>
    <font>
      <b/>
      <sz val="14"/>
      <color rgb="FF000000"/>
      <name val="Calibri"/>
      <family val="2"/>
    </font>
    <font>
      <b/>
      <sz val="16"/>
      <color rgb="FF000000"/>
      <name val="Calibri"/>
      <family val="2"/>
    </font>
    <font>
      <b/>
      <sz val="28"/>
      <color rgb="FF000000"/>
      <name val="Calibri"/>
      <family val="2"/>
    </font>
    <font>
      <b/>
      <sz val="20"/>
      <color theme="1"/>
      <name val="Arial"/>
      <family val="2"/>
    </font>
    <font>
      <b/>
      <sz val="18"/>
      <color theme="1"/>
      <name val="Arial"/>
      <family val="2"/>
    </font>
    <font>
      <b/>
      <sz val="11"/>
      <color theme="1"/>
      <name val="Arial"/>
      <family val="2"/>
    </font>
    <font>
      <sz val="12"/>
      <color theme="1"/>
      <name val="Arial"/>
      <family val="2"/>
    </font>
    <font>
      <b/>
      <sz val="12"/>
      <color theme="1"/>
      <name val="Arial"/>
      <family val="2"/>
    </font>
    <font>
      <b/>
      <sz val="12"/>
      <name val="Arial"/>
      <family val="2"/>
    </font>
  </fonts>
  <fills count="10">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rgb="FFFFFF00"/>
        <bgColor indexed="64"/>
      </patternFill>
    </fill>
    <fill>
      <patternFill patternType="solid">
        <fgColor theme="0" tint="-4.9989318521683403E-2"/>
        <bgColor indexed="64"/>
      </patternFill>
    </fill>
    <fill>
      <patternFill patternType="solid">
        <fgColor rgb="FFDADADA"/>
        <bgColor rgb="FFDADADA"/>
      </patternFill>
    </fill>
    <fill>
      <patternFill patternType="solid">
        <fgColor theme="5" tint="0.59999389629810485"/>
        <bgColor indexed="64"/>
      </patternFill>
    </fill>
    <fill>
      <patternFill patternType="solid">
        <fgColor theme="4" tint="0.79998168889431442"/>
        <bgColor indexed="64"/>
      </patternFill>
    </fill>
    <fill>
      <patternFill patternType="solid">
        <fgColor theme="7" tint="0.79998168889431442"/>
        <bgColor indexed="64"/>
      </patternFill>
    </fill>
  </fills>
  <borders count="33">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bottom style="thin">
        <color indexed="64"/>
      </bottom>
      <diagonal/>
    </border>
    <border>
      <left style="thin">
        <color auto="1"/>
      </left>
      <right style="thin">
        <color auto="1"/>
      </right>
      <top style="thin">
        <color auto="1"/>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right style="thin">
        <color auto="1"/>
      </right>
      <top style="thin">
        <color auto="1"/>
      </top>
      <bottom style="medium">
        <color indexed="64"/>
      </bottom>
      <diagonal/>
    </border>
    <border>
      <left style="medium">
        <color indexed="64"/>
      </left>
      <right/>
      <top style="medium">
        <color indexed="64"/>
      </top>
      <bottom style="thin">
        <color indexed="64"/>
      </bottom>
      <diagonal/>
    </border>
    <border>
      <left style="medium">
        <color indexed="64"/>
      </left>
      <right/>
      <top style="thin">
        <color auto="1"/>
      </top>
      <bottom style="thin">
        <color auto="1"/>
      </bottom>
      <diagonal/>
    </border>
    <border>
      <left style="medium">
        <color indexed="64"/>
      </left>
      <right/>
      <top style="thin">
        <color auto="1"/>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right/>
      <top style="medium">
        <color indexed="64"/>
      </top>
      <bottom/>
      <diagonal/>
    </border>
    <border>
      <left style="thin">
        <color auto="1"/>
      </left>
      <right style="thin">
        <color auto="1"/>
      </right>
      <top style="thin">
        <color auto="1"/>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auto="1"/>
      </right>
      <top style="medium">
        <color indexed="64"/>
      </top>
      <bottom style="thin">
        <color indexed="64"/>
      </bottom>
      <diagonal/>
    </border>
    <border>
      <left style="medium">
        <color indexed="64"/>
      </left>
      <right style="thin">
        <color auto="1"/>
      </right>
      <top style="thin">
        <color indexed="64"/>
      </top>
      <bottom style="thin">
        <color indexed="64"/>
      </bottom>
      <diagonal/>
    </border>
    <border>
      <left style="medium">
        <color indexed="64"/>
      </left>
      <right style="thin">
        <color auto="1"/>
      </right>
      <top style="thin">
        <color indexed="64"/>
      </top>
      <bottom style="medium">
        <color indexed="64"/>
      </bottom>
      <diagonal/>
    </border>
    <border>
      <left/>
      <right/>
      <top/>
      <bottom style="medium">
        <color indexed="64"/>
      </bottom>
      <diagonal/>
    </border>
    <border>
      <left style="thin">
        <color indexed="64"/>
      </left>
      <right style="medium">
        <color indexed="64"/>
      </right>
      <top/>
      <bottom style="thin">
        <color indexed="64"/>
      </bottom>
      <diagonal/>
    </border>
    <border>
      <left style="medium">
        <color indexed="64"/>
      </left>
      <right/>
      <top/>
      <bottom style="thin">
        <color auto="1"/>
      </bottom>
      <diagonal/>
    </border>
    <border>
      <left style="medium">
        <color indexed="64"/>
      </left>
      <right/>
      <top style="medium">
        <color indexed="64"/>
      </top>
      <bottom/>
      <diagonal/>
    </border>
    <border>
      <left style="thin">
        <color auto="1"/>
      </left>
      <right/>
      <top style="thin">
        <color auto="1"/>
      </top>
      <bottom style="thin">
        <color auto="1"/>
      </bottom>
      <diagonal/>
    </border>
    <border>
      <left/>
      <right/>
      <top style="thin">
        <color auto="1"/>
      </top>
      <bottom style="thin">
        <color auto="1"/>
      </bottom>
      <diagonal/>
    </border>
    <border>
      <left/>
      <right style="medium">
        <color indexed="64"/>
      </right>
      <top style="thin">
        <color indexed="64"/>
      </top>
      <bottom style="thin">
        <color indexed="64"/>
      </bottom>
      <diagonal/>
    </border>
    <border>
      <left/>
      <right/>
      <top style="thin">
        <color auto="1"/>
      </top>
      <bottom style="medium">
        <color indexed="64"/>
      </bottom>
      <diagonal/>
    </border>
    <border>
      <left style="thin">
        <color indexed="64"/>
      </left>
      <right style="thin">
        <color indexed="64"/>
      </right>
      <top/>
      <bottom/>
      <diagonal/>
    </border>
    <border>
      <left style="thin">
        <color auto="1"/>
      </left>
      <right/>
      <top/>
      <bottom style="medium">
        <color indexed="64"/>
      </bottom>
      <diagonal/>
    </border>
    <border>
      <left/>
      <right/>
      <top style="medium">
        <color indexed="64"/>
      </top>
      <bottom style="medium">
        <color indexed="64"/>
      </bottom>
      <diagonal/>
    </border>
  </borders>
  <cellStyleXfs count="11">
    <xf numFmtId="0" fontId="0" fillId="0" borderId="0"/>
    <xf numFmtId="0" fontId="3" fillId="0" borderId="0"/>
    <xf numFmtId="0" fontId="2" fillId="0" borderId="0"/>
    <xf numFmtId="0" fontId="4" fillId="0" borderId="0"/>
    <xf numFmtId="164" fontId="4" fillId="0" borderId="0" applyFont="0" applyFill="0" applyBorder="0" applyAlignment="0" applyProtection="0"/>
    <xf numFmtId="43" fontId="2" fillId="0" borderId="0" applyFont="0" applyFill="0" applyBorder="0" applyAlignment="0" applyProtection="0"/>
    <xf numFmtId="0" fontId="8"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cellStyleXfs>
  <cellXfs count="119">
    <xf numFmtId="0" fontId="0" fillId="0" borderId="0" xfId="0"/>
    <xf numFmtId="3" fontId="0" fillId="3" borderId="1" xfId="0" applyNumberFormat="1" applyFill="1" applyBorder="1" applyAlignment="1">
      <alignment wrapText="1"/>
    </xf>
    <xf numFmtId="3" fontId="0" fillId="2" borderId="1" xfId="0" applyNumberFormat="1" applyFill="1" applyBorder="1" applyAlignment="1">
      <alignment wrapText="1"/>
    </xf>
    <xf numFmtId="0" fontId="8" fillId="0" borderId="0" xfId="6"/>
    <xf numFmtId="0" fontId="9" fillId="0" borderId="0" xfId="6" applyFont="1"/>
    <xf numFmtId="0" fontId="10" fillId="0" borderId="0" xfId="6" applyFont="1"/>
    <xf numFmtId="0" fontId="11" fillId="0" borderId="0" xfId="6" applyFont="1"/>
    <xf numFmtId="0" fontId="12" fillId="0" borderId="0" xfId="6" applyFont="1"/>
    <xf numFmtId="0" fontId="8" fillId="4" borderId="0" xfId="6" applyFill="1"/>
    <xf numFmtId="0" fontId="13" fillId="0" borderId="0" xfId="6" applyFont="1"/>
    <xf numFmtId="0" fontId="11" fillId="6" borderId="0" xfId="6" applyFont="1" applyFill="1"/>
    <xf numFmtId="0" fontId="14" fillId="0" borderId="6" xfId="6" applyFont="1" applyBorder="1" applyAlignment="1">
      <alignment vertical="center" wrapText="1"/>
    </xf>
    <xf numFmtId="0" fontId="14" fillId="6" borderId="6" xfId="6" applyFont="1" applyFill="1" applyBorder="1" applyAlignment="1">
      <alignment vertical="center" wrapText="1"/>
    </xf>
    <xf numFmtId="0" fontId="14" fillId="4" borderId="6" xfId="6" applyFont="1" applyFill="1" applyBorder="1" applyAlignment="1">
      <alignment vertical="center" wrapText="1"/>
    </xf>
    <xf numFmtId="0" fontId="17" fillId="0" borderId="0" xfId="6" applyFont="1"/>
    <xf numFmtId="0" fontId="18" fillId="0" borderId="6" xfId="6" applyFont="1" applyBorder="1"/>
    <xf numFmtId="0" fontId="18" fillId="6" borderId="6" xfId="6" applyFont="1" applyFill="1" applyBorder="1"/>
    <xf numFmtId="9" fontId="18" fillId="0" borderId="6" xfId="6" applyNumberFormat="1" applyFont="1" applyBorder="1"/>
    <xf numFmtId="0" fontId="19" fillId="6" borderId="6" xfId="6" applyFont="1" applyFill="1" applyBorder="1"/>
    <xf numFmtId="9" fontId="20" fillId="0" borderId="6" xfId="6" applyNumberFormat="1" applyFont="1" applyBorder="1"/>
    <xf numFmtId="0" fontId="18" fillId="0" borderId="1" xfId="7" applyFont="1" applyBorder="1"/>
    <xf numFmtId="0" fontId="8" fillId="0" borderId="0" xfId="6" applyAlignment="1">
      <alignment horizontal="right"/>
    </xf>
    <xf numFmtId="0" fontId="19" fillId="0" borderId="0" xfId="6" applyFont="1"/>
    <xf numFmtId="0" fontId="18" fillId="0" borderId="0" xfId="6" applyFont="1"/>
    <xf numFmtId="0" fontId="12" fillId="0" borderId="0" xfId="6" applyFont="1" applyAlignment="1">
      <alignment horizontal="right"/>
    </xf>
    <xf numFmtId="0" fontId="21" fillId="0" borderId="0" xfId="6" applyFont="1"/>
    <xf numFmtId="0" fontId="22" fillId="0" borderId="0" xfId="6" applyFont="1"/>
    <xf numFmtId="0" fontId="23" fillId="0" borderId="0" xfId="6" applyFont="1"/>
    <xf numFmtId="0" fontId="12" fillId="4" borderId="0" xfId="6" applyFont="1" applyFill="1"/>
    <xf numFmtId="0" fontId="24" fillId="0" borderId="0" xfId="6" applyFont="1" applyAlignment="1">
      <alignment horizontal="left" indent="6"/>
    </xf>
    <xf numFmtId="0" fontId="25" fillId="0" borderId="0" xfId="6" applyFont="1"/>
    <xf numFmtId="0" fontId="18" fillId="7" borderId="6" xfId="6" applyFont="1" applyFill="1" applyBorder="1"/>
    <xf numFmtId="0" fontId="19" fillId="7" borderId="6" xfId="6" applyFont="1" applyFill="1" applyBorder="1"/>
    <xf numFmtId="0" fontId="19" fillId="7" borderId="0" xfId="6" applyFont="1" applyFill="1"/>
    <xf numFmtId="3" fontId="18" fillId="0" borderId="6" xfId="6" applyNumberFormat="1" applyFont="1" applyBorder="1"/>
    <xf numFmtId="0" fontId="5" fillId="5" borderId="0" xfId="6" applyFont="1" applyFill="1" applyAlignment="1">
      <alignment horizontal="left" vertical="top"/>
    </xf>
    <xf numFmtId="0" fontId="6" fillId="0" borderId="0" xfId="0" applyFont="1"/>
    <xf numFmtId="43" fontId="0" fillId="0" borderId="0" xfId="5" applyFont="1"/>
    <xf numFmtId="0" fontId="26" fillId="0" borderId="0" xfId="0" applyFont="1" applyAlignment="1">
      <alignment horizontal="left" vertical="top"/>
    </xf>
    <xf numFmtId="0" fontId="27" fillId="0" borderId="0" xfId="0" applyFont="1" applyAlignment="1">
      <alignment horizontal="left" vertical="top"/>
    </xf>
    <xf numFmtId="0" fontId="1" fillId="0" borderId="0" xfId="0" applyFont="1" applyAlignment="1">
      <alignment wrapText="1"/>
    </xf>
    <xf numFmtId="0" fontId="1" fillId="0" borderId="0" xfId="0" applyFont="1"/>
    <xf numFmtId="0" fontId="1" fillId="0" borderId="0" xfId="0" applyFont="1" applyAlignment="1">
      <alignment horizontal="left" wrapText="1"/>
    </xf>
    <xf numFmtId="0" fontId="1" fillId="0" borderId="1" xfId="0" applyFont="1" applyBorder="1"/>
    <xf numFmtId="9" fontId="1" fillId="0" borderId="0" xfId="0" applyNumberFormat="1" applyFont="1"/>
    <xf numFmtId="0" fontId="1" fillId="0" borderId="0" xfId="0" applyFont="1" applyBorder="1" applyAlignment="1">
      <alignment wrapText="1"/>
    </xf>
    <xf numFmtId="0" fontId="30" fillId="0" borderId="19" xfId="0" applyFont="1" applyBorder="1" applyAlignment="1">
      <alignment horizontal="left" vertical="center" wrapText="1"/>
    </xf>
    <xf numFmtId="0" fontId="30" fillId="0" borderId="20" xfId="0" applyFont="1" applyBorder="1" applyAlignment="1">
      <alignment horizontal="left" vertical="center" wrapText="1"/>
    </xf>
    <xf numFmtId="0" fontId="30" fillId="0" borderId="21" xfId="0" applyFont="1" applyBorder="1" applyAlignment="1">
      <alignment horizontal="left" vertical="center" wrapText="1"/>
    </xf>
    <xf numFmtId="0" fontId="1" fillId="0" borderId="0" xfId="0" applyFont="1" applyBorder="1"/>
    <xf numFmtId="165" fontId="30" fillId="0" borderId="0" xfId="0" applyNumberFormat="1" applyFont="1" applyAlignment="1">
      <alignment wrapText="1"/>
    </xf>
    <xf numFmtId="0" fontId="28" fillId="0" borderId="1" xfId="0" applyFont="1" applyBorder="1"/>
    <xf numFmtId="9" fontId="1" fillId="0" borderId="1" xfId="0" applyNumberFormat="1" applyFont="1" applyBorder="1" applyAlignment="1">
      <alignment horizontal="right" indent="1"/>
    </xf>
    <xf numFmtId="0" fontId="1" fillId="0" borderId="1" xfId="0" applyFont="1" applyBorder="1" applyAlignment="1">
      <alignment horizontal="right" indent="1"/>
    </xf>
    <xf numFmtId="0" fontId="28" fillId="0" borderId="1" xfId="0" applyFont="1" applyBorder="1" applyAlignment="1">
      <alignment horizontal="left" wrapText="1" indent="1"/>
    </xf>
    <xf numFmtId="0" fontId="29" fillId="8" borderId="1" xfId="0" applyFont="1" applyFill="1" applyBorder="1" applyAlignment="1">
      <alignment horizontal="center" vertical="top" wrapText="1"/>
    </xf>
    <xf numFmtId="0" fontId="29" fillId="8" borderId="26" xfId="0" applyFont="1" applyFill="1" applyBorder="1" applyAlignment="1">
      <alignment horizontal="center" vertical="top" wrapText="1"/>
    </xf>
    <xf numFmtId="0" fontId="30" fillId="8" borderId="1" xfId="0" applyFont="1" applyFill="1" applyBorder="1" applyAlignment="1">
      <alignment horizontal="center" vertical="top" wrapText="1"/>
    </xf>
    <xf numFmtId="0" fontId="29" fillId="8" borderId="2" xfId="0" applyFont="1" applyFill="1" applyBorder="1" applyAlignment="1">
      <alignment horizontal="center" vertical="top" wrapText="1"/>
    </xf>
    <xf numFmtId="0" fontId="30" fillId="8" borderId="23" xfId="0" applyFont="1" applyFill="1" applyBorder="1" applyAlignment="1">
      <alignment horizontal="center" vertical="top" wrapText="1"/>
    </xf>
    <xf numFmtId="0" fontId="26" fillId="8" borderId="14" xfId="0" applyFont="1" applyFill="1" applyBorder="1" applyAlignment="1">
      <alignment vertical="center"/>
    </xf>
    <xf numFmtId="0" fontId="26" fillId="8" borderId="8" xfId="0" applyFont="1" applyFill="1" applyBorder="1" applyAlignment="1">
      <alignment vertical="center"/>
    </xf>
    <xf numFmtId="0" fontId="31" fillId="9" borderId="13" xfId="6" applyFont="1" applyFill="1" applyBorder="1" applyAlignment="1">
      <alignment horizontal="right" vertical="center" wrapText="1"/>
    </xf>
    <xf numFmtId="0" fontId="31" fillId="9" borderId="5" xfId="6" applyFont="1" applyFill="1" applyBorder="1" applyAlignment="1">
      <alignment horizontal="right" vertical="center" wrapText="1"/>
    </xf>
    <xf numFmtId="0" fontId="29" fillId="9" borderId="10" xfId="0" applyFont="1" applyFill="1" applyBorder="1" applyAlignment="1">
      <alignment horizontal="left" wrapText="1"/>
    </xf>
    <xf numFmtId="0" fontId="29" fillId="9" borderId="3" xfId="0" applyFont="1" applyFill="1" applyBorder="1" applyAlignment="1">
      <alignment horizontal="left" wrapText="1"/>
    </xf>
    <xf numFmtId="0" fontId="31" fillId="9" borderId="7" xfId="6" applyFont="1" applyFill="1" applyBorder="1" applyAlignment="1">
      <alignment horizontal="right" vertical="center" wrapText="1"/>
    </xf>
    <xf numFmtId="0" fontId="29" fillId="9" borderId="24" xfId="0" applyFont="1" applyFill="1" applyBorder="1" applyAlignment="1">
      <alignment horizontal="left" vertical="center" wrapText="1"/>
    </xf>
    <xf numFmtId="0" fontId="29" fillId="9" borderId="2" xfId="0" applyFont="1" applyFill="1" applyBorder="1" applyAlignment="1">
      <alignment horizontal="left" vertical="center" wrapText="1"/>
    </xf>
    <xf numFmtId="0" fontId="29" fillId="9" borderId="9" xfId="0" applyFont="1" applyFill="1" applyBorder="1" applyAlignment="1">
      <alignment horizontal="left" vertical="center" wrapText="1"/>
    </xf>
    <xf numFmtId="0" fontId="29" fillId="9" borderId="1" xfId="0" applyFont="1" applyFill="1" applyBorder="1" applyAlignment="1">
      <alignment horizontal="left" vertical="center" wrapText="1"/>
    </xf>
    <xf numFmtId="0" fontId="30" fillId="9" borderId="16" xfId="0" applyFont="1" applyFill="1" applyBorder="1" applyAlignment="1">
      <alignment vertical="center" wrapText="1"/>
    </xf>
    <xf numFmtId="0" fontId="30" fillId="9" borderId="17" xfId="0" applyFont="1" applyFill="1" applyBorder="1" applyAlignment="1">
      <alignment vertical="center" wrapText="1"/>
    </xf>
    <xf numFmtId="0" fontId="30" fillId="9" borderId="18" xfId="0" applyFont="1" applyFill="1" applyBorder="1" applyAlignment="1">
      <alignment vertical="center" wrapText="1"/>
    </xf>
    <xf numFmtId="0" fontId="30" fillId="8" borderId="11" xfId="0" applyFont="1" applyFill="1" applyBorder="1" applyAlignment="1">
      <alignment horizontal="left" wrapText="1" indent="1"/>
    </xf>
    <xf numFmtId="0" fontId="30" fillId="8" borderId="16" xfId="0" applyFont="1" applyFill="1" applyBorder="1" applyAlignment="1">
      <alignment horizontal="left" wrapText="1" indent="1"/>
    </xf>
    <xf numFmtId="0" fontId="29" fillId="0" borderId="0" xfId="0" applyFont="1" applyAlignment="1">
      <alignment wrapText="1"/>
    </xf>
    <xf numFmtId="0" fontId="29" fillId="0" borderId="0" xfId="0" applyFont="1" applyAlignment="1">
      <alignment horizontal="left" wrapText="1"/>
    </xf>
    <xf numFmtId="0" fontId="29" fillId="0" borderId="0" xfId="0" applyFont="1" applyBorder="1" applyAlignment="1">
      <alignment wrapText="1"/>
    </xf>
    <xf numFmtId="0" fontId="29" fillId="0" borderId="14" xfId="0" applyFont="1" applyBorder="1" applyAlignment="1">
      <alignment wrapText="1"/>
    </xf>
    <xf numFmtId="0" fontId="29" fillId="0" borderId="22" xfId="0" applyFont="1" applyBorder="1" applyAlignment="1">
      <alignment horizontal="left" wrapText="1"/>
    </xf>
    <xf numFmtId="0" fontId="29" fillId="0" borderId="22" xfId="0" applyFont="1" applyBorder="1" applyAlignment="1">
      <alignment wrapText="1"/>
    </xf>
    <xf numFmtId="0" fontId="30" fillId="8" borderId="14" xfId="0" applyFont="1" applyFill="1" applyBorder="1" applyAlignment="1">
      <alignment vertical="top"/>
    </xf>
    <xf numFmtId="0" fontId="30" fillId="8" borderId="4" xfId="0" applyFont="1" applyFill="1" applyBorder="1" applyAlignment="1">
      <alignment vertical="top"/>
    </xf>
    <xf numFmtId="0" fontId="29" fillId="8" borderId="2" xfId="0" applyFont="1" applyFill="1" applyBorder="1" applyAlignment="1">
      <alignment horizontal="center" vertical="center" wrapText="1"/>
    </xf>
    <xf numFmtId="0" fontId="29" fillId="8" borderId="23" xfId="0" applyFont="1" applyFill="1" applyBorder="1" applyAlignment="1">
      <alignment horizontal="center" vertical="center" wrapText="1"/>
    </xf>
    <xf numFmtId="0" fontId="27" fillId="8" borderId="25" xfId="0" applyFont="1" applyFill="1" applyBorder="1" applyAlignment="1">
      <alignment vertical="center"/>
    </xf>
    <xf numFmtId="0" fontId="1" fillId="0" borderId="0" xfId="0" applyFont="1" applyAlignment="1">
      <alignment vertical="center"/>
    </xf>
    <xf numFmtId="0" fontId="29" fillId="8" borderId="30" xfId="0" applyFont="1" applyFill="1" applyBorder="1" applyAlignment="1">
      <alignment horizontal="center" vertical="top" wrapText="1"/>
    </xf>
    <xf numFmtId="3" fontId="29" fillId="9" borderId="1" xfId="0" applyNumberFormat="1" applyFont="1" applyFill="1" applyBorder="1" applyAlignment="1">
      <alignment horizontal="right" vertical="center" wrapText="1" indent="1"/>
    </xf>
    <xf numFmtId="3" fontId="29" fillId="2" borderId="1" xfId="0" applyNumberFormat="1" applyFont="1" applyFill="1" applyBorder="1" applyAlignment="1">
      <alignment horizontal="right" vertical="center" wrapText="1" indent="1"/>
    </xf>
    <xf numFmtId="3" fontId="29" fillId="2" borderId="26" xfId="0" applyNumberFormat="1" applyFont="1" applyFill="1" applyBorder="1" applyAlignment="1">
      <alignment horizontal="right" vertical="center" wrapText="1" indent="1"/>
    </xf>
    <xf numFmtId="9" fontId="1" fillId="0" borderId="15" xfId="0" applyNumberFormat="1" applyFont="1" applyBorder="1" applyAlignment="1">
      <alignment horizontal="right" vertical="center" indent="1"/>
    </xf>
    <xf numFmtId="165" fontId="29" fillId="2" borderId="5" xfId="0" applyNumberFormat="1" applyFont="1" applyFill="1" applyBorder="1" applyAlignment="1">
      <alignment horizontal="right" vertical="center" wrapText="1" indent="1"/>
    </xf>
    <xf numFmtId="9" fontId="1" fillId="0" borderId="1" xfId="0" applyNumberFormat="1" applyFont="1" applyBorder="1" applyAlignment="1">
      <alignment horizontal="right" vertical="center" indent="1"/>
    </xf>
    <xf numFmtId="9" fontId="1" fillId="0" borderId="30" xfId="0" applyNumberFormat="1" applyFont="1" applyBorder="1" applyAlignment="1">
      <alignment horizontal="right" vertical="center" indent="1"/>
    </xf>
    <xf numFmtId="3" fontId="29" fillId="2" borderId="12" xfId="0" applyNumberFormat="1" applyFont="1" applyFill="1" applyBorder="1" applyAlignment="1">
      <alignment horizontal="right" vertical="center" wrapText="1" indent="1"/>
    </xf>
    <xf numFmtId="3" fontId="29" fillId="9" borderId="3" xfId="0" applyNumberFormat="1" applyFont="1" applyFill="1" applyBorder="1" applyAlignment="1">
      <alignment horizontal="right" wrapText="1" indent="1"/>
    </xf>
    <xf numFmtId="3" fontId="29" fillId="2" borderId="15" xfId="0" applyNumberFormat="1" applyFont="1" applyFill="1" applyBorder="1" applyAlignment="1">
      <alignment horizontal="right" wrapText="1" indent="1"/>
    </xf>
    <xf numFmtId="3" fontId="29" fillId="2" borderId="31" xfId="0" applyNumberFormat="1" applyFont="1" applyFill="1" applyBorder="1" applyAlignment="1">
      <alignment horizontal="right" wrapText="1" indent="1"/>
    </xf>
    <xf numFmtId="165" fontId="29" fillId="2" borderId="7" xfId="0" applyNumberFormat="1" applyFont="1" applyFill="1" applyBorder="1" applyAlignment="1">
      <alignment horizontal="right" wrapText="1" indent="1"/>
    </xf>
    <xf numFmtId="165" fontId="30" fillId="9" borderId="17" xfId="0" applyNumberFormat="1" applyFont="1" applyFill="1" applyBorder="1" applyAlignment="1">
      <alignment horizontal="right" vertical="center" wrapText="1" indent="1"/>
    </xf>
    <xf numFmtId="165" fontId="30" fillId="9" borderId="18" xfId="0" applyNumberFormat="1" applyFont="1" applyFill="1" applyBorder="1" applyAlignment="1">
      <alignment horizontal="right" wrapText="1" indent="1"/>
    </xf>
    <xf numFmtId="9" fontId="29" fillId="0" borderId="1" xfId="0" applyNumberFormat="1" applyFont="1" applyFill="1" applyBorder="1" applyAlignment="1">
      <alignment horizontal="right" vertical="center" indent="1"/>
    </xf>
    <xf numFmtId="9" fontId="29" fillId="0" borderId="17" xfId="0" applyNumberFormat="1" applyFont="1" applyFill="1" applyBorder="1" applyAlignment="1">
      <alignment horizontal="right" vertical="center" indent="1"/>
    </xf>
    <xf numFmtId="9" fontId="29" fillId="0" borderId="3" xfId="0" applyNumberFormat="1" applyFont="1" applyFill="1" applyBorder="1" applyAlignment="1">
      <alignment horizontal="right" vertical="center" indent="1"/>
    </xf>
    <xf numFmtId="9" fontId="29" fillId="0" borderId="18" xfId="0" applyNumberFormat="1" applyFont="1" applyFill="1" applyBorder="1" applyAlignment="1">
      <alignment horizontal="right" vertical="center" indent="1"/>
    </xf>
    <xf numFmtId="0" fontId="30" fillId="0" borderId="0" xfId="0" applyFont="1" applyAlignment="1">
      <alignment horizontal="left" wrapText="1"/>
    </xf>
    <xf numFmtId="0" fontId="29" fillId="0" borderId="9" xfId="0" applyFont="1" applyBorder="1" applyAlignment="1">
      <alignment horizontal="left" vertical="center"/>
    </xf>
    <xf numFmtId="0" fontId="29" fillId="0" borderId="27" xfId="0" applyFont="1" applyBorder="1" applyAlignment="1">
      <alignment horizontal="left" vertical="center"/>
    </xf>
    <xf numFmtId="0" fontId="29" fillId="0" borderId="5" xfId="0" applyFont="1" applyBorder="1" applyAlignment="1">
      <alignment horizontal="left" vertical="center"/>
    </xf>
    <xf numFmtId="0" fontId="29" fillId="0" borderId="10" xfId="0" applyFont="1" applyBorder="1" applyAlignment="1">
      <alignment horizontal="left" vertical="center"/>
    </xf>
    <xf numFmtId="0" fontId="29" fillId="0" borderId="29" xfId="0" applyFont="1" applyBorder="1" applyAlignment="1">
      <alignment horizontal="left" vertical="center"/>
    </xf>
    <xf numFmtId="0" fontId="29" fillId="0" borderId="7" xfId="0" applyFont="1" applyBorder="1" applyAlignment="1">
      <alignment horizontal="left" vertical="center"/>
    </xf>
    <xf numFmtId="0" fontId="30" fillId="8" borderId="9" xfId="0" applyFont="1" applyFill="1" applyBorder="1" applyAlignment="1">
      <alignment horizontal="left" vertical="center"/>
    </xf>
    <xf numFmtId="0" fontId="30" fillId="8" borderId="27" xfId="0" applyFont="1" applyFill="1" applyBorder="1" applyAlignment="1">
      <alignment horizontal="left" vertical="center"/>
    </xf>
    <xf numFmtId="0" fontId="30" fillId="8" borderId="28" xfId="0" applyFont="1" applyFill="1" applyBorder="1" applyAlignment="1">
      <alignment horizontal="left" vertical="center"/>
    </xf>
    <xf numFmtId="0" fontId="29" fillId="0" borderId="32" xfId="0" applyFont="1" applyBorder="1" applyAlignment="1">
      <alignment horizontal="left" vertical="center" wrapText="1"/>
    </xf>
    <xf numFmtId="0" fontId="30" fillId="9" borderId="0" xfId="0" applyFont="1" applyFill="1" applyAlignment="1">
      <alignment horizontal="center" vertical="center" wrapText="1"/>
    </xf>
  </cellXfs>
  <cellStyles count="11">
    <cellStyle name="Comma" xfId="5" builtinId="3"/>
    <cellStyle name="Comma 2" xfId="8" xr:uid="{C70A6003-7D1F-4C21-A80A-171C6379B44F}"/>
    <cellStyle name="Comma 2 2" xfId="10" xr:uid="{37C042B8-4071-4F1D-BE2C-96D06B3E8BCA}"/>
    <cellStyle name="Comma 3" xfId="9" xr:uid="{8B0646ED-0918-4CC5-A78C-7E6867C1E5FF}"/>
    <cellStyle name="Komma 2" xfId="4" xr:uid="{00000000-0005-0000-0000-000001000000}"/>
    <cellStyle name="Normal" xfId="0" builtinId="0"/>
    <cellStyle name="Normal 2" xfId="1" xr:uid="{00000000-0005-0000-0000-000002000000}"/>
    <cellStyle name="Normal 2 2" xfId="7" xr:uid="{00000000-0005-0000-0000-000003000000}"/>
    <cellStyle name="Standard 2" xfId="2" xr:uid="{00000000-0005-0000-0000-000006000000}"/>
    <cellStyle name="Standard 2 2" xfId="3" xr:uid="{00000000-0005-0000-0000-000007000000}"/>
    <cellStyle name="Standard 3" xfId="6" xr:uid="{00000000-0005-0000-0000-000008000000}"/>
  </cellStyles>
  <dxfs count="0"/>
  <tableStyles count="0" defaultTableStyle="TableStyleMedium2" defaultPivotStyle="PivotStyleLight16"/>
  <colors>
    <mruColors>
      <color rgb="FF9BC2E6"/>
      <color rgb="FFF5B1B3"/>
      <color rgb="FFCBEBC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26"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ustomXml" Target="../customXml/item1.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 Id="rId6" Type="http://schemas.openxmlformats.org/officeDocument/2006/relationships/image" Target="../media/image7.png"/><Relationship Id="rId5" Type="http://schemas.openxmlformats.org/officeDocument/2006/relationships/image" Target="../media/image6.png"/><Relationship Id="rId4" Type="http://schemas.openxmlformats.org/officeDocument/2006/relationships/image" Target="../media/image5.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8</xdr:col>
      <xdr:colOff>1552575</xdr:colOff>
      <xdr:row>16</xdr:row>
      <xdr:rowOff>95250</xdr:rowOff>
    </xdr:from>
    <xdr:to>
      <xdr:col>20</xdr:col>
      <xdr:colOff>180975</xdr:colOff>
      <xdr:row>32</xdr:row>
      <xdr:rowOff>180975</xdr:rowOff>
    </xdr:to>
    <xdr:pic>
      <xdr:nvPicPr>
        <xdr:cNvPr id="2" name="image3.pn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xfrm>
          <a:off x="9191625" y="4067175"/>
          <a:ext cx="7343775" cy="3248025"/>
        </a:xfrm>
        <a:prstGeom prst="rect">
          <a:avLst/>
        </a:prstGeom>
        <a:noFill/>
      </xdr:spPr>
    </xdr:pic>
    <xdr:clientData fLocksWithSheet="0"/>
  </xdr:twoCellAnchor>
  <xdr:twoCellAnchor>
    <xdr:from>
      <xdr:col>0</xdr:col>
      <xdr:colOff>374276</xdr:colOff>
      <xdr:row>16</xdr:row>
      <xdr:rowOff>19050</xdr:rowOff>
    </xdr:from>
    <xdr:to>
      <xdr:col>7</xdr:col>
      <xdr:colOff>421901</xdr:colOff>
      <xdr:row>29</xdr:row>
      <xdr:rowOff>180975</xdr:rowOff>
    </xdr:to>
    <xdr:pic>
      <xdr:nvPicPr>
        <xdr:cNvPr id="3" name="image4.png">
          <a:extLst>
            <a:ext uri="{FF2B5EF4-FFF2-40B4-BE49-F238E27FC236}">
              <a16:creationId xmlns:a16="http://schemas.microsoft.com/office/drawing/2014/main" id="{00000000-0008-0000-0200-000003000000}"/>
            </a:ext>
          </a:extLst>
        </xdr:cNvPr>
        <xdr:cNvPicPr preferRelativeResize="0"/>
      </xdr:nvPicPr>
      <xdr:blipFill>
        <a:blip xmlns:r="http://schemas.openxmlformats.org/officeDocument/2006/relationships" r:embed="rId2" cstate="print"/>
        <a:stretch>
          <a:fillRect/>
        </a:stretch>
      </xdr:blipFill>
      <xdr:spPr>
        <a:xfrm>
          <a:off x="374276" y="4154021"/>
          <a:ext cx="7084919" cy="2739278"/>
        </a:xfrm>
        <a:prstGeom prst="rect">
          <a:avLst/>
        </a:prstGeom>
        <a:noFill/>
      </xdr:spPr>
    </xdr:pic>
    <xdr:clientData fLocksWithSheet="0"/>
  </xdr:twoCellAnchor>
  <xdr:twoCellAnchor>
    <xdr:from>
      <xdr:col>0</xdr:col>
      <xdr:colOff>409575</xdr:colOff>
      <xdr:row>29</xdr:row>
      <xdr:rowOff>171450</xdr:rowOff>
    </xdr:from>
    <xdr:to>
      <xdr:col>7</xdr:col>
      <xdr:colOff>466725</xdr:colOff>
      <xdr:row>39</xdr:row>
      <xdr:rowOff>57150</xdr:rowOff>
    </xdr:to>
    <xdr:pic>
      <xdr:nvPicPr>
        <xdr:cNvPr id="4" name="image5.png">
          <a:extLst>
            <a:ext uri="{FF2B5EF4-FFF2-40B4-BE49-F238E27FC236}">
              <a16:creationId xmlns:a16="http://schemas.microsoft.com/office/drawing/2014/main" id="{00000000-0008-0000-0200-000004000000}"/>
            </a:ext>
          </a:extLst>
        </xdr:cNvPr>
        <xdr:cNvPicPr preferRelativeResize="0"/>
      </xdr:nvPicPr>
      <xdr:blipFill>
        <a:blip xmlns:r="http://schemas.openxmlformats.org/officeDocument/2006/relationships" r:embed="rId3" cstate="print"/>
        <a:stretch>
          <a:fillRect/>
        </a:stretch>
      </xdr:blipFill>
      <xdr:spPr>
        <a:xfrm>
          <a:off x="409575" y="6705600"/>
          <a:ext cx="7115175" cy="1885950"/>
        </a:xfrm>
        <a:prstGeom prst="rect">
          <a:avLst/>
        </a:prstGeom>
        <a:noFill/>
      </xdr:spPr>
    </xdr:pic>
    <xdr:clientData fLocksWithSheet="0"/>
  </xdr:twoCellAnchor>
  <xdr:twoCellAnchor>
    <xdr:from>
      <xdr:col>9</xdr:col>
      <xdr:colOff>9525</xdr:colOff>
      <xdr:row>32</xdr:row>
      <xdr:rowOff>161925</xdr:rowOff>
    </xdr:from>
    <xdr:to>
      <xdr:col>20</xdr:col>
      <xdr:colOff>371475</xdr:colOff>
      <xdr:row>55</xdr:row>
      <xdr:rowOff>9525</xdr:rowOff>
    </xdr:to>
    <xdr:pic>
      <xdr:nvPicPr>
        <xdr:cNvPr id="5" name="image8.png">
          <a:extLst>
            <a:ext uri="{FF2B5EF4-FFF2-40B4-BE49-F238E27FC236}">
              <a16:creationId xmlns:a16="http://schemas.microsoft.com/office/drawing/2014/main" id="{00000000-0008-0000-0200-000005000000}"/>
            </a:ext>
          </a:extLst>
        </xdr:cNvPr>
        <xdr:cNvPicPr preferRelativeResize="0"/>
      </xdr:nvPicPr>
      <xdr:blipFill>
        <a:blip xmlns:r="http://schemas.openxmlformats.org/officeDocument/2006/relationships" r:embed="rId4" cstate="print"/>
        <a:stretch>
          <a:fillRect/>
        </a:stretch>
      </xdr:blipFill>
      <xdr:spPr>
        <a:xfrm>
          <a:off x="9201150" y="7296150"/>
          <a:ext cx="7524750" cy="4448175"/>
        </a:xfrm>
        <a:prstGeom prst="rect">
          <a:avLst/>
        </a:prstGeom>
        <a:noFill/>
      </xdr:spPr>
    </xdr:pic>
    <xdr:clientData fLocksWithSheet="0"/>
  </xdr:twoCellAnchor>
  <xdr:twoCellAnchor>
    <xdr:from>
      <xdr:col>0</xdr:col>
      <xdr:colOff>0</xdr:colOff>
      <xdr:row>0</xdr:row>
      <xdr:rowOff>0</xdr:rowOff>
    </xdr:from>
    <xdr:to>
      <xdr:col>11</xdr:col>
      <xdr:colOff>381000</xdr:colOff>
      <xdr:row>44</xdr:row>
      <xdr:rowOff>133350</xdr:rowOff>
    </xdr:to>
    <xdr:sp macro="" textlink="">
      <xdr:nvSpPr>
        <xdr:cNvPr id="6" name="AutoShape 2">
          <a:extLst>
            <a:ext uri="{FF2B5EF4-FFF2-40B4-BE49-F238E27FC236}">
              <a16:creationId xmlns:a16="http://schemas.microsoft.com/office/drawing/2014/main" id="{00000000-0008-0000-0200-000006000000}"/>
            </a:ext>
          </a:extLst>
        </xdr:cNvPr>
        <xdr:cNvSpPr>
          <a:spLocks noChangeArrowheads="1"/>
        </xdr:cNvSpPr>
      </xdr:nvSpPr>
      <xdr:spPr bwMode="auto">
        <a:xfrm>
          <a:off x="0" y="0"/>
          <a:ext cx="11058525" cy="9667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11</xdr:col>
      <xdr:colOff>381000</xdr:colOff>
      <xdr:row>44</xdr:row>
      <xdr:rowOff>133350</xdr:rowOff>
    </xdr:to>
    <xdr:sp macro="" textlink="">
      <xdr:nvSpPr>
        <xdr:cNvPr id="7" name="AutoShape 2">
          <a:extLst>
            <a:ext uri="{FF2B5EF4-FFF2-40B4-BE49-F238E27FC236}">
              <a16:creationId xmlns:a16="http://schemas.microsoft.com/office/drawing/2014/main" id="{00000000-0008-0000-0200-000007000000}"/>
            </a:ext>
          </a:extLst>
        </xdr:cNvPr>
        <xdr:cNvSpPr>
          <a:spLocks noChangeArrowheads="1"/>
        </xdr:cNvSpPr>
      </xdr:nvSpPr>
      <xdr:spPr bwMode="auto">
        <a:xfrm>
          <a:off x="0" y="0"/>
          <a:ext cx="11058525" cy="9667875"/>
        </a:xfrm>
        <a:custGeom>
          <a:avLst/>
          <a:gdLst/>
          <a:ahLst/>
          <a:cxnLst/>
          <a:rect l="0" t="0" r="0" b="0"/>
          <a:pathLst/>
        </a:custGeom>
        <a:solidFill>
          <a:srgbClr val="FFFFFF"/>
        </a:solidFill>
        <a:ln w="9525">
          <a:solidFill>
            <a:srgbClr val="000000"/>
          </a:solidFill>
          <a:round/>
          <a:headEnd/>
          <a:tailEnd/>
        </a:ln>
      </xdr:spPr>
    </xdr:sp>
    <xdr:clientData/>
  </xdr:twoCellAnchor>
  <xdr:twoCellAnchor editAs="oneCell">
    <xdr:from>
      <xdr:col>8</xdr:col>
      <xdr:colOff>1098097</xdr:colOff>
      <xdr:row>55</xdr:row>
      <xdr:rowOff>180974</xdr:rowOff>
    </xdr:from>
    <xdr:to>
      <xdr:col>20</xdr:col>
      <xdr:colOff>149679</xdr:colOff>
      <xdr:row>90</xdr:row>
      <xdr:rowOff>66674</xdr:rowOff>
    </xdr:to>
    <xdr:pic>
      <xdr:nvPicPr>
        <xdr:cNvPr id="8" name="Grafik 7">
          <a:extLst>
            <a:ext uri="{FF2B5EF4-FFF2-40B4-BE49-F238E27FC236}">
              <a16:creationId xmlns:a16="http://schemas.microsoft.com/office/drawing/2014/main" id="{00000000-0008-0000-0200-000008000000}"/>
            </a:ext>
          </a:extLst>
        </xdr:cNvPr>
        <xdr:cNvPicPr>
          <a:picLocks noChangeAspect="1"/>
        </xdr:cNvPicPr>
      </xdr:nvPicPr>
      <xdr:blipFill>
        <a:blip xmlns:r="http://schemas.openxmlformats.org/officeDocument/2006/relationships" r:embed="rId5"/>
        <a:stretch>
          <a:fillRect/>
        </a:stretch>
      </xdr:blipFill>
      <xdr:spPr>
        <a:xfrm>
          <a:off x="9180740" y="12236903"/>
          <a:ext cx="7556046" cy="7029450"/>
        </a:xfrm>
        <a:prstGeom prst="rect">
          <a:avLst/>
        </a:prstGeom>
      </xdr:spPr>
    </xdr:pic>
    <xdr:clientData/>
  </xdr:twoCellAnchor>
  <xdr:twoCellAnchor>
    <xdr:from>
      <xdr:col>0</xdr:col>
      <xdr:colOff>133350</xdr:colOff>
      <xdr:row>40</xdr:row>
      <xdr:rowOff>38100</xdr:rowOff>
    </xdr:from>
    <xdr:to>
      <xdr:col>8</xdr:col>
      <xdr:colOff>981075</xdr:colOff>
      <xdr:row>51</xdr:row>
      <xdr:rowOff>38100</xdr:rowOff>
    </xdr:to>
    <xdr:grpSp>
      <xdr:nvGrpSpPr>
        <xdr:cNvPr id="9" name="Gruppieren 8">
          <a:extLst>
            <a:ext uri="{FF2B5EF4-FFF2-40B4-BE49-F238E27FC236}">
              <a16:creationId xmlns:a16="http://schemas.microsoft.com/office/drawing/2014/main" id="{00000000-0008-0000-0200-000009000000}"/>
            </a:ext>
          </a:extLst>
        </xdr:cNvPr>
        <xdr:cNvGrpSpPr/>
      </xdr:nvGrpSpPr>
      <xdr:grpSpPr>
        <a:xfrm>
          <a:off x="133350" y="8979694"/>
          <a:ext cx="8967788" cy="2226469"/>
          <a:chOff x="133350" y="8772525"/>
          <a:chExt cx="9915525" cy="2200275"/>
        </a:xfrm>
      </xdr:grpSpPr>
      <xdr:pic>
        <xdr:nvPicPr>
          <xdr:cNvPr id="10" name="image6.png">
            <a:extLst>
              <a:ext uri="{FF2B5EF4-FFF2-40B4-BE49-F238E27FC236}">
                <a16:creationId xmlns:a16="http://schemas.microsoft.com/office/drawing/2014/main" id="{00000000-0008-0000-0200-00000A000000}"/>
              </a:ext>
            </a:extLst>
          </xdr:cNvPr>
          <xdr:cNvPicPr preferRelativeResize="0"/>
        </xdr:nvPicPr>
        <xdr:blipFill>
          <a:blip xmlns:r="http://schemas.openxmlformats.org/officeDocument/2006/relationships" r:embed="rId6" cstate="print"/>
          <a:stretch>
            <a:fillRect/>
          </a:stretch>
        </xdr:blipFill>
        <xdr:spPr>
          <a:xfrm>
            <a:off x="152400" y="8772525"/>
            <a:ext cx="9896475" cy="2200275"/>
          </a:xfrm>
          <a:prstGeom prst="rect">
            <a:avLst/>
          </a:prstGeom>
          <a:noFill/>
        </xdr:spPr>
      </xdr:pic>
      <xdr:sp macro="" textlink="">
        <xdr:nvSpPr>
          <xdr:cNvPr id="11" name="Rechteck 10">
            <a:extLst>
              <a:ext uri="{FF2B5EF4-FFF2-40B4-BE49-F238E27FC236}">
                <a16:creationId xmlns:a16="http://schemas.microsoft.com/office/drawing/2014/main" id="{00000000-0008-0000-0200-00000B000000}"/>
              </a:ext>
            </a:extLst>
          </xdr:cNvPr>
          <xdr:cNvSpPr/>
        </xdr:nvSpPr>
        <xdr:spPr>
          <a:xfrm>
            <a:off x="133350" y="9458325"/>
            <a:ext cx="3971925" cy="219075"/>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sp macro="" textlink="">
        <xdr:nvSpPr>
          <xdr:cNvPr id="12" name="Rechteck 11">
            <a:extLst>
              <a:ext uri="{FF2B5EF4-FFF2-40B4-BE49-F238E27FC236}">
                <a16:creationId xmlns:a16="http://schemas.microsoft.com/office/drawing/2014/main" id="{00000000-0008-0000-0200-00000C000000}"/>
              </a:ext>
            </a:extLst>
          </xdr:cNvPr>
          <xdr:cNvSpPr/>
        </xdr:nvSpPr>
        <xdr:spPr>
          <a:xfrm>
            <a:off x="600075" y="9867900"/>
            <a:ext cx="1152526" cy="276225"/>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sp macro="" textlink="">
        <xdr:nvSpPr>
          <xdr:cNvPr id="13" name="Rechteck 12">
            <a:extLst>
              <a:ext uri="{FF2B5EF4-FFF2-40B4-BE49-F238E27FC236}">
                <a16:creationId xmlns:a16="http://schemas.microsoft.com/office/drawing/2014/main" id="{00000000-0008-0000-0200-00000D000000}"/>
              </a:ext>
            </a:extLst>
          </xdr:cNvPr>
          <xdr:cNvSpPr/>
        </xdr:nvSpPr>
        <xdr:spPr>
          <a:xfrm>
            <a:off x="209550" y="10106025"/>
            <a:ext cx="1152526" cy="276225"/>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grpSp>
    <xdr:clientData/>
  </xdr:twoCellAnchor>
  <mc:AlternateContent xmlns:mc="http://schemas.openxmlformats.org/markup-compatibility/2006">
    <mc:Choice xmlns:a14="http://schemas.microsoft.com/office/drawing/2010/main" Requires="a14">
      <xdr:twoCellAnchor editAs="oneCell">
        <xdr:from>
          <xdr:col>22</xdr:col>
          <xdr:colOff>190500</xdr:colOff>
          <xdr:row>35</xdr:row>
          <xdr:rowOff>133350</xdr:rowOff>
        </xdr:from>
        <xdr:to>
          <xdr:col>24</xdr:col>
          <xdr:colOff>476250</xdr:colOff>
          <xdr:row>37</xdr:row>
          <xdr:rowOff>95250</xdr:rowOff>
        </xdr:to>
        <xdr:sp macro="" textlink="">
          <xdr:nvSpPr>
            <xdr:cNvPr id="14337" name="Check Box 1" hidden="1">
              <a:extLst>
                <a:ext uri="{63B3BB69-23CF-44E3-9099-C40C66FF867C}">
                  <a14:compatExt spid="_x0000_s14337"/>
                </a:ext>
                <a:ext uri="{FF2B5EF4-FFF2-40B4-BE49-F238E27FC236}">
                  <a16:creationId xmlns:a16="http://schemas.microsoft.com/office/drawing/2014/main" id="{00000000-0008-0000-0200-00000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Done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38</xdr:row>
          <xdr:rowOff>190500</xdr:rowOff>
        </xdr:from>
        <xdr:to>
          <xdr:col>24</xdr:col>
          <xdr:colOff>38100</xdr:colOff>
          <xdr:row>40</xdr:row>
          <xdr:rowOff>0</xdr:rowOff>
        </xdr:to>
        <xdr:sp macro="" textlink="">
          <xdr:nvSpPr>
            <xdr:cNvPr id="14338" name="Check Box 2" hidden="1">
              <a:extLst>
                <a:ext uri="{63B3BB69-23CF-44E3-9099-C40C66FF867C}">
                  <a14:compatExt spid="_x0000_s14338"/>
                </a:ext>
                <a:ext uri="{FF2B5EF4-FFF2-40B4-BE49-F238E27FC236}">
                  <a16:creationId xmlns:a16="http://schemas.microsoft.com/office/drawing/2014/main" id="{00000000-0008-0000-0200-00000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Done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209550</xdr:colOff>
          <xdr:row>41</xdr:row>
          <xdr:rowOff>180975</xdr:rowOff>
        </xdr:from>
        <xdr:to>
          <xdr:col>24</xdr:col>
          <xdr:colOff>66675</xdr:colOff>
          <xdr:row>42</xdr:row>
          <xdr:rowOff>190500</xdr:rowOff>
        </xdr:to>
        <xdr:sp macro="" textlink="">
          <xdr:nvSpPr>
            <xdr:cNvPr id="14339" name="Check Box 3" hidden="1">
              <a:extLst>
                <a:ext uri="{63B3BB69-23CF-44E3-9099-C40C66FF867C}">
                  <a14:compatExt spid="_x0000_s14339"/>
                </a:ext>
                <a:ext uri="{FF2B5EF4-FFF2-40B4-BE49-F238E27FC236}">
                  <a16:creationId xmlns:a16="http://schemas.microsoft.com/office/drawing/2014/main" id="{00000000-0008-0000-0200-00000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Done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180975</xdr:colOff>
          <xdr:row>46</xdr:row>
          <xdr:rowOff>180975</xdr:rowOff>
        </xdr:from>
        <xdr:to>
          <xdr:col>24</xdr:col>
          <xdr:colOff>57150</xdr:colOff>
          <xdr:row>47</xdr:row>
          <xdr:rowOff>190500</xdr:rowOff>
        </xdr:to>
        <xdr:sp macro="" textlink="">
          <xdr:nvSpPr>
            <xdr:cNvPr id="14340" name="Check Box 4" hidden="1">
              <a:extLst>
                <a:ext uri="{63B3BB69-23CF-44E3-9099-C40C66FF867C}">
                  <a14:compatExt spid="_x0000_s14340"/>
                </a:ext>
                <a:ext uri="{FF2B5EF4-FFF2-40B4-BE49-F238E27FC236}">
                  <a16:creationId xmlns:a16="http://schemas.microsoft.com/office/drawing/2014/main" id="{00000000-0008-0000-0200-00000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Done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52</xdr:row>
          <xdr:rowOff>0</xdr:rowOff>
        </xdr:from>
        <xdr:to>
          <xdr:col>24</xdr:col>
          <xdr:colOff>38100</xdr:colOff>
          <xdr:row>53</xdr:row>
          <xdr:rowOff>19050</xdr:rowOff>
        </xdr:to>
        <xdr:sp macro="" textlink="">
          <xdr:nvSpPr>
            <xdr:cNvPr id="14341" name="Check Box 5" hidden="1">
              <a:extLst>
                <a:ext uri="{63B3BB69-23CF-44E3-9099-C40C66FF867C}">
                  <a14:compatExt spid="_x0000_s14341"/>
                </a:ext>
                <a:ext uri="{FF2B5EF4-FFF2-40B4-BE49-F238E27FC236}">
                  <a16:creationId xmlns:a16="http://schemas.microsoft.com/office/drawing/2014/main" id="{00000000-0008-0000-0200-00000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Done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62</xdr:row>
          <xdr:rowOff>0</xdr:rowOff>
        </xdr:from>
        <xdr:to>
          <xdr:col>24</xdr:col>
          <xdr:colOff>19050</xdr:colOff>
          <xdr:row>63</xdr:row>
          <xdr:rowOff>19050</xdr:rowOff>
        </xdr:to>
        <xdr:sp macro="" textlink="">
          <xdr:nvSpPr>
            <xdr:cNvPr id="14342" name="Check Box 6" hidden="1">
              <a:extLst>
                <a:ext uri="{63B3BB69-23CF-44E3-9099-C40C66FF867C}">
                  <a14:compatExt spid="_x0000_s14342"/>
                </a:ext>
                <a:ext uri="{FF2B5EF4-FFF2-40B4-BE49-F238E27FC236}">
                  <a16:creationId xmlns:a16="http://schemas.microsoft.com/office/drawing/2014/main" id="{00000000-0008-0000-0200-00000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Done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142875</xdr:colOff>
          <xdr:row>73</xdr:row>
          <xdr:rowOff>19050</xdr:rowOff>
        </xdr:from>
        <xdr:to>
          <xdr:col>24</xdr:col>
          <xdr:colOff>19050</xdr:colOff>
          <xdr:row>74</xdr:row>
          <xdr:rowOff>19050</xdr:rowOff>
        </xdr:to>
        <xdr:sp macro="" textlink="">
          <xdr:nvSpPr>
            <xdr:cNvPr id="14343" name="Check Box 7" hidden="1">
              <a:extLst>
                <a:ext uri="{63B3BB69-23CF-44E3-9099-C40C66FF867C}">
                  <a14:compatExt spid="_x0000_s14343"/>
                </a:ext>
                <a:ext uri="{FF2B5EF4-FFF2-40B4-BE49-F238E27FC236}">
                  <a16:creationId xmlns:a16="http://schemas.microsoft.com/office/drawing/2014/main" id="{00000000-0008-0000-0200-000007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Done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76</xdr:row>
          <xdr:rowOff>180975</xdr:rowOff>
        </xdr:from>
        <xdr:to>
          <xdr:col>24</xdr:col>
          <xdr:colOff>19050</xdr:colOff>
          <xdr:row>77</xdr:row>
          <xdr:rowOff>190500</xdr:rowOff>
        </xdr:to>
        <xdr:sp macro="" textlink="">
          <xdr:nvSpPr>
            <xdr:cNvPr id="14344" name="Check Box 8" hidden="1">
              <a:extLst>
                <a:ext uri="{63B3BB69-23CF-44E3-9099-C40C66FF867C}">
                  <a14:compatExt spid="_x0000_s14344"/>
                </a:ext>
                <a:ext uri="{FF2B5EF4-FFF2-40B4-BE49-F238E27FC236}">
                  <a16:creationId xmlns:a16="http://schemas.microsoft.com/office/drawing/2014/main" id="{00000000-0008-0000-0200-00000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Done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84</xdr:row>
          <xdr:rowOff>19050</xdr:rowOff>
        </xdr:from>
        <xdr:to>
          <xdr:col>24</xdr:col>
          <xdr:colOff>19050</xdr:colOff>
          <xdr:row>85</xdr:row>
          <xdr:rowOff>19050</xdr:rowOff>
        </xdr:to>
        <xdr:sp macro="" textlink="">
          <xdr:nvSpPr>
            <xdr:cNvPr id="14345" name="Check Box 9" hidden="1">
              <a:extLst>
                <a:ext uri="{63B3BB69-23CF-44E3-9099-C40C66FF867C}">
                  <a14:compatExt spid="_x0000_s14345"/>
                </a:ext>
                <a:ext uri="{FF2B5EF4-FFF2-40B4-BE49-F238E27FC236}">
                  <a16:creationId xmlns:a16="http://schemas.microsoft.com/office/drawing/2014/main" id="{00000000-0008-0000-0200-00000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Done</a:t>
              </a:r>
            </a:p>
          </xdr:txBody>
        </xdr:sp>
        <xdr:clientData/>
      </xdr:twoCellAnchor>
    </mc:Choice>
    <mc:Fallback/>
  </mc:AlternateContent>
  <xdr:twoCellAnchor>
    <xdr:from>
      <xdr:col>14</xdr:col>
      <xdr:colOff>481853</xdr:colOff>
      <xdr:row>60</xdr:row>
      <xdr:rowOff>65635</xdr:rowOff>
    </xdr:from>
    <xdr:to>
      <xdr:col>16</xdr:col>
      <xdr:colOff>40821</xdr:colOff>
      <xdr:row>61</xdr:row>
      <xdr:rowOff>95249</xdr:rowOff>
    </xdr:to>
    <xdr:sp macro="" textlink="">
      <xdr:nvSpPr>
        <xdr:cNvPr id="14" name="Rechteck 13">
          <a:extLst>
            <a:ext uri="{FF2B5EF4-FFF2-40B4-BE49-F238E27FC236}">
              <a16:creationId xmlns:a16="http://schemas.microsoft.com/office/drawing/2014/main" id="{00000000-0008-0000-0200-00000E000000}"/>
            </a:ext>
          </a:extLst>
        </xdr:cNvPr>
        <xdr:cNvSpPr/>
      </xdr:nvSpPr>
      <xdr:spPr>
        <a:xfrm>
          <a:off x="13612746" y="13142099"/>
          <a:ext cx="974111" cy="233721"/>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r>
            <a:rPr lang="de-CH" sz="1100"/>
            <a:t>(1850h</a:t>
          </a:r>
          <a:r>
            <a:rPr lang="de-CH" sz="1100" baseline="0"/>
            <a:t> per year)</a:t>
          </a:r>
          <a:endParaRPr lang="de-CH"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db.intra.admin.ch\Innosuisse$\Org\WTT_IP\Int_Prog\700%20ECSEL\ECSEL%20Call%202019\CH%20Eligibility%20and%20budget%20templates\National%20and%20EU%20budget_SWISS_Partner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db.intra.admin.ch\Innosuisse$\Org\Int_Zusammenarbeit\Eureka\300%20FINANZEN\330%20IKS\ECSEL%20Financial%20Plan%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itution a"/>
      <sheetName val="Institution b"/>
      <sheetName val="Institution c"/>
      <sheetName val="Costing"/>
    </sheetNames>
    <sheetDataSet>
      <sheetData sheetId="0">
        <row r="27">
          <cell r="C27" t="str">
            <v>PRO</v>
          </cell>
        </row>
      </sheetData>
      <sheetData sheetId="1">
        <row r="26">
          <cell r="C26" t="str">
            <v>IND</v>
          </cell>
        </row>
      </sheetData>
      <sheetData sheetId="2">
        <row r="26">
          <cell r="C26" t="str">
            <v>IND</v>
          </cell>
        </row>
      </sheetData>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tional Financial Plan ECSEL"/>
      <sheetName val="Direct Personnel Cost"/>
      <sheetName val="Other Direct Costs"/>
      <sheetName val="Subcontracting"/>
      <sheetName val="Summary "/>
    </sheetNames>
    <sheetDataSet>
      <sheetData sheetId="0">
        <row r="98">
          <cell r="B98" t="str">
            <v>SME</v>
          </cell>
        </row>
        <row r="99">
          <cell r="B99" t="str">
            <v>IND</v>
          </cell>
        </row>
        <row r="100">
          <cell r="B100" t="str">
            <v>PRO</v>
          </cell>
        </row>
      </sheetData>
      <sheetData sheetId="1"/>
      <sheetData sheetId="2"/>
      <sheetData sheetId="3"/>
      <sheetData sheetId="4"/>
    </sheetDataSet>
  </externalBook>
</externalLink>
</file>

<file path=xl/persons/person.xml><?xml version="1.0" encoding="utf-8"?>
<personList xmlns="http://schemas.microsoft.com/office/spreadsheetml/2018/threadedcomments" xmlns:x="http://schemas.openxmlformats.org/spreadsheetml/2006/main">
  <person displayName="HENDRICKS Nicholas" id="{13579794-CEFD-4462-9871-5539868E7205}" userId="S::nicholas.hendricks@csem.ch::5a6449b1-d423-48dd-9afe-a0a87fdcc5e1" providerId="AD"/>
</personList>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R1" dT="2020-04-27T12:08:17.30" personId="{13579794-CEFD-4462-9871-5539868E7205}" id="{EFA4B98E-FC63-4D43-B9A5-E49480AF5E57}">
    <text>1.06 CHF per EUR</text>
  </threadedComment>
</ThreadedComments>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omments" Target="../comments1.xml"/><Relationship Id="rId3" Type="http://schemas.openxmlformats.org/officeDocument/2006/relationships/vmlDrawing" Target="../drawings/vmlDrawing2.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BC2E6"/>
    <pageSetUpPr fitToPage="1"/>
  </sheetPr>
  <dimension ref="A1:P44"/>
  <sheetViews>
    <sheetView tabSelected="1" topLeftCell="A10" zoomScale="70" zoomScaleNormal="70" zoomScalePageLayoutView="70" workbookViewId="0">
      <selection activeCell="M21" sqref="M21"/>
    </sheetView>
  </sheetViews>
  <sheetFormatPr defaultColWidth="11.42578125" defaultRowHeight="14.25"/>
  <cols>
    <col min="1" max="2" width="41.28515625" style="40" customWidth="1"/>
    <col min="3" max="3" width="37.140625" style="40" customWidth="1"/>
    <col min="4" max="4" width="21.5703125" style="40" customWidth="1"/>
    <col min="5" max="5" width="19.7109375" style="40" customWidth="1"/>
    <col min="6" max="7" width="21.5703125" style="40" customWidth="1"/>
    <col min="8" max="8" width="26.42578125" style="40" customWidth="1"/>
    <col min="9" max="9" width="22.5703125" style="40" customWidth="1"/>
    <col min="10" max="10" width="24.7109375" style="40" customWidth="1"/>
    <col min="11" max="11" width="29.140625" style="40" customWidth="1"/>
    <col min="12" max="12" width="18.28515625" style="40" customWidth="1"/>
    <col min="13" max="13" width="14.28515625" style="40" customWidth="1"/>
    <col min="14" max="16384" width="11.42578125" style="41"/>
  </cols>
  <sheetData>
    <row r="1" spans="1:16" ht="15" thickBot="1"/>
    <row r="2" spans="1:16" ht="31.5">
      <c r="A2" s="39" t="s">
        <v>102</v>
      </c>
      <c r="B2" s="38"/>
      <c r="F2" s="86" t="s">
        <v>113</v>
      </c>
      <c r="G2" s="61"/>
      <c r="H2" s="60"/>
      <c r="I2" s="74" t="s">
        <v>110</v>
      </c>
      <c r="J2" s="74" t="s">
        <v>112</v>
      </c>
      <c r="K2" s="75" t="s">
        <v>111</v>
      </c>
    </row>
    <row r="3" spans="1:16" ht="24" customHeight="1">
      <c r="A3" s="118" t="s">
        <v>118</v>
      </c>
      <c r="B3" s="118"/>
      <c r="C3" s="118"/>
      <c r="D3" s="76"/>
      <c r="E3" s="76"/>
      <c r="F3" s="114" t="s">
        <v>94</v>
      </c>
      <c r="G3" s="115"/>
      <c r="H3" s="115"/>
      <c r="I3" s="115"/>
      <c r="J3" s="115"/>
      <c r="K3" s="116"/>
    </row>
    <row r="4" spans="1:16" ht="24" customHeight="1">
      <c r="A4" s="118"/>
      <c r="B4" s="118"/>
      <c r="C4" s="118"/>
      <c r="D4" s="76"/>
      <c r="E4" s="76"/>
      <c r="F4" s="108" t="s">
        <v>116</v>
      </c>
      <c r="G4" s="109"/>
      <c r="H4" s="110"/>
      <c r="I4" s="103">
        <v>0.2</v>
      </c>
      <c r="J4" s="103">
        <v>0.3</v>
      </c>
      <c r="K4" s="104">
        <v>0.35</v>
      </c>
    </row>
    <row r="5" spans="1:16" ht="24" customHeight="1" thickBot="1">
      <c r="A5" s="76"/>
      <c r="B5" s="76"/>
      <c r="C5" s="78"/>
      <c r="D5" s="78"/>
      <c r="E5" s="76"/>
      <c r="F5" s="108" t="s">
        <v>101</v>
      </c>
      <c r="G5" s="109"/>
      <c r="H5" s="110"/>
      <c r="I5" s="103">
        <v>0.1</v>
      </c>
      <c r="J5" s="103">
        <v>0.3</v>
      </c>
      <c r="K5" s="104">
        <v>0.35</v>
      </c>
      <c r="P5" s="44"/>
    </row>
    <row r="6" spans="1:16" ht="24" customHeight="1">
      <c r="A6" s="46" t="s">
        <v>115</v>
      </c>
      <c r="B6" s="71" t="s">
        <v>85</v>
      </c>
      <c r="C6" s="77"/>
      <c r="D6" s="76"/>
      <c r="E6" s="76"/>
      <c r="F6" s="108" t="s">
        <v>96</v>
      </c>
      <c r="G6" s="109"/>
      <c r="H6" s="110"/>
      <c r="I6" s="103">
        <v>0.7</v>
      </c>
      <c r="J6" s="103">
        <v>0.4</v>
      </c>
      <c r="K6" s="104">
        <v>0.3</v>
      </c>
    </row>
    <row r="7" spans="1:16" ht="24" customHeight="1">
      <c r="A7" s="47" t="s">
        <v>106</v>
      </c>
      <c r="B7" s="72"/>
      <c r="C7" s="77"/>
      <c r="D7" s="76"/>
      <c r="E7" s="76"/>
      <c r="F7" s="114" t="s">
        <v>97</v>
      </c>
      <c r="G7" s="115"/>
      <c r="H7" s="115"/>
      <c r="I7" s="115"/>
      <c r="J7" s="115"/>
      <c r="K7" s="116"/>
    </row>
    <row r="8" spans="1:16" ht="24" customHeight="1">
      <c r="A8" s="47" t="s">
        <v>107</v>
      </c>
      <c r="B8" s="72"/>
      <c r="C8" s="77"/>
      <c r="D8" s="76"/>
      <c r="E8" s="76"/>
      <c r="F8" s="108" t="s">
        <v>95</v>
      </c>
      <c r="G8" s="109"/>
      <c r="H8" s="110"/>
      <c r="I8" s="103">
        <v>0.25</v>
      </c>
      <c r="J8" s="103">
        <v>0.35</v>
      </c>
      <c r="K8" s="104">
        <v>0.35</v>
      </c>
    </row>
    <row r="9" spans="1:16" ht="24" customHeight="1" thickBot="1">
      <c r="A9" s="48" t="s">
        <v>108</v>
      </c>
      <c r="B9" s="73"/>
      <c r="C9" s="77"/>
      <c r="D9" s="76"/>
      <c r="E9" s="76"/>
      <c r="F9" s="108" t="s">
        <v>101</v>
      </c>
      <c r="G9" s="109"/>
      <c r="H9" s="110"/>
      <c r="I9" s="103">
        <v>0.1</v>
      </c>
      <c r="J9" s="103">
        <v>0.35</v>
      </c>
      <c r="K9" s="104">
        <v>0.35</v>
      </c>
    </row>
    <row r="10" spans="1:16" ht="24" customHeight="1" thickBot="1">
      <c r="A10" s="76"/>
      <c r="B10" s="79"/>
      <c r="C10" s="77"/>
      <c r="D10" s="78"/>
      <c r="E10" s="78"/>
      <c r="F10" s="111" t="s">
        <v>96</v>
      </c>
      <c r="G10" s="112"/>
      <c r="H10" s="113"/>
      <c r="I10" s="105">
        <v>0.65</v>
      </c>
      <c r="J10" s="105">
        <v>0.3</v>
      </c>
      <c r="K10" s="106">
        <v>0.3</v>
      </c>
    </row>
    <row r="11" spans="1:16" s="49" customFormat="1" ht="67.5" customHeight="1" thickBot="1">
      <c r="A11" s="78"/>
      <c r="B11" s="78"/>
      <c r="C11" s="80"/>
      <c r="D11" s="81"/>
      <c r="E11" s="81"/>
      <c r="F11" s="117" t="s">
        <v>117</v>
      </c>
      <c r="G11" s="117"/>
      <c r="H11" s="117"/>
      <c r="I11" s="117"/>
      <c r="J11" s="117"/>
      <c r="K11" s="117"/>
      <c r="L11" s="45"/>
      <c r="M11" s="45"/>
    </row>
    <row r="12" spans="1:16" ht="37.5" customHeight="1">
      <c r="A12" s="86" t="s">
        <v>109</v>
      </c>
      <c r="B12" s="82"/>
      <c r="C12" s="83"/>
      <c r="D12" s="84" t="s">
        <v>77</v>
      </c>
      <c r="E12" s="84" t="s">
        <v>78</v>
      </c>
      <c r="F12" s="84" t="s">
        <v>84</v>
      </c>
      <c r="G12" s="84" t="s">
        <v>79</v>
      </c>
      <c r="H12" s="84" t="s">
        <v>83</v>
      </c>
      <c r="I12" s="84" t="s">
        <v>80</v>
      </c>
      <c r="J12" s="84" t="s">
        <v>81</v>
      </c>
      <c r="K12" s="85" t="s">
        <v>82</v>
      </c>
    </row>
    <row r="13" spans="1:16" ht="66.95" customHeight="1">
      <c r="A13" s="55" t="s">
        <v>105</v>
      </c>
      <c r="B13" s="56" t="s">
        <v>104</v>
      </c>
      <c r="C13" s="55" t="s">
        <v>103</v>
      </c>
      <c r="D13" s="57" t="s">
        <v>86</v>
      </c>
      <c r="E13" s="58" t="s">
        <v>87</v>
      </c>
      <c r="F13" s="58" t="s">
        <v>88</v>
      </c>
      <c r="G13" s="58" t="s">
        <v>89</v>
      </c>
      <c r="H13" s="58" t="s">
        <v>90</v>
      </c>
      <c r="I13" s="88" t="s">
        <v>91</v>
      </c>
      <c r="J13" s="58" t="s">
        <v>92</v>
      </c>
      <c r="K13" s="59" t="s">
        <v>93</v>
      </c>
    </row>
    <row r="14" spans="1:16" ht="38.25" customHeight="1">
      <c r="A14" s="67"/>
      <c r="B14" s="68"/>
      <c r="C14" s="62" t="s">
        <v>23</v>
      </c>
      <c r="D14" s="89"/>
      <c r="E14" s="89"/>
      <c r="F14" s="89"/>
      <c r="G14" s="90">
        <f>(D14+E14)*0.25</f>
        <v>0</v>
      </c>
      <c r="H14" s="91">
        <f>SUM(D14:G14)</f>
        <v>0</v>
      </c>
      <c r="I14" s="92">
        <f>IF($B$6="RIA",(IF(C14="PRO",SUM($K$8:$K$9),IF(C14="SME",SUM($J$8:$J$9),SUM($I$8:$I$9)))), IF(C14="PRO", SUM($K$4:$K$5),IF(C14="SME", SUM($J$4:$J$5),SUM($I$4:$I$5))))</f>
        <v>0.7</v>
      </c>
      <c r="J14" s="93">
        <f t="shared" ref="J14:J23" si="0">H14*I14</f>
        <v>0</v>
      </c>
      <c r="K14" s="101">
        <f t="shared" ref="K14:K23" si="1">J14</f>
        <v>0</v>
      </c>
      <c r="L14" s="87"/>
    </row>
    <row r="15" spans="1:16" ht="38.25" customHeight="1">
      <c r="A15" s="69"/>
      <c r="B15" s="70"/>
      <c r="C15" s="63" t="s">
        <v>24</v>
      </c>
      <c r="D15" s="89"/>
      <c r="E15" s="89"/>
      <c r="F15" s="89"/>
      <c r="G15" s="90">
        <f t="shared" ref="G15:G23" si="2">(D15+E15)*0.25</f>
        <v>0</v>
      </c>
      <c r="H15" s="91">
        <f t="shared" ref="H15:H19" si="3">SUM(D15:G15)</f>
        <v>0</v>
      </c>
      <c r="I15" s="94">
        <f t="shared" ref="I15:I23" si="4">IF($B$6="RIA",(IF(C15="PRO",SUM($K$8:$K$9),IF(C15="SME",SUM($J$8:$J$9),SUM($I$8:$I$9)))), IF(C15="PRO", SUM($K$4:$K$5),IF(C15="SME", SUM($J$4:$J$5),SUM($I$4:$I$5))))</f>
        <v>0.6</v>
      </c>
      <c r="J15" s="93">
        <f t="shared" si="0"/>
        <v>0</v>
      </c>
      <c r="K15" s="101">
        <f t="shared" si="1"/>
        <v>0</v>
      </c>
      <c r="L15" s="87"/>
    </row>
    <row r="16" spans="1:16" ht="38.25" customHeight="1">
      <c r="A16" s="69"/>
      <c r="B16" s="70"/>
      <c r="C16" s="63" t="s">
        <v>22</v>
      </c>
      <c r="D16" s="89"/>
      <c r="E16" s="89"/>
      <c r="F16" s="89"/>
      <c r="G16" s="90">
        <f t="shared" si="2"/>
        <v>0</v>
      </c>
      <c r="H16" s="91">
        <f t="shared" si="3"/>
        <v>0</v>
      </c>
      <c r="I16" s="94">
        <f t="shared" si="4"/>
        <v>0.30000000000000004</v>
      </c>
      <c r="J16" s="93">
        <f t="shared" si="0"/>
        <v>0</v>
      </c>
      <c r="K16" s="101">
        <f t="shared" si="1"/>
        <v>0</v>
      </c>
      <c r="L16" s="87"/>
    </row>
    <row r="17" spans="1:12" ht="38.25" customHeight="1">
      <c r="A17" s="69"/>
      <c r="B17" s="70"/>
      <c r="C17" s="63" t="s">
        <v>23</v>
      </c>
      <c r="D17" s="89"/>
      <c r="E17" s="89"/>
      <c r="F17" s="89"/>
      <c r="G17" s="90">
        <f t="shared" si="2"/>
        <v>0</v>
      </c>
      <c r="H17" s="91">
        <f t="shared" ref="H17:H18" si="5">SUM(D17:G17)</f>
        <v>0</v>
      </c>
      <c r="I17" s="95">
        <f t="shared" si="4"/>
        <v>0.7</v>
      </c>
      <c r="J17" s="93">
        <f t="shared" ref="J17:J18" si="6">H17*I17</f>
        <v>0</v>
      </c>
      <c r="K17" s="101">
        <f t="shared" ref="K17:K18" si="7">J17</f>
        <v>0</v>
      </c>
      <c r="L17" s="87"/>
    </row>
    <row r="18" spans="1:12" ht="38.25" customHeight="1">
      <c r="A18" s="69"/>
      <c r="B18" s="70"/>
      <c r="C18" s="63" t="s">
        <v>24</v>
      </c>
      <c r="D18" s="89"/>
      <c r="E18" s="89"/>
      <c r="F18" s="89"/>
      <c r="G18" s="90">
        <f t="shared" si="2"/>
        <v>0</v>
      </c>
      <c r="H18" s="91">
        <f t="shared" si="5"/>
        <v>0</v>
      </c>
      <c r="I18" s="92">
        <f t="shared" si="4"/>
        <v>0.6</v>
      </c>
      <c r="J18" s="93">
        <f t="shared" si="6"/>
        <v>0</v>
      </c>
      <c r="K18" s="101">
        <f t="shared" si="7"/>
        <v>0</v>
      </c>
      <c r="L18" s="87"/>
    </row>
    <row r="19" spans="1:12" ht="38.25" customHeight="1">
      <c r="A19" s="69"/>
      <c r="B19" s="70"/>
      <c r="C19" s="63" t="s">
        <v>22</v>
      </c>
      <c r="D19" s="89"/>
      <c r="E19" s="89"/>
      <c r="F19" s="89"/>
      <c r="G19" s="90">
        <f t="shared" si="2"/>
        <v>0</v>
      </c>
      <c r="H19" s="91">
        <f t="shared" si="3"/>
        <v>0</v>
      </c>
      <c r="I19" s="94">
        <f t="shared" si="4"/>
        <v>0.30000000000000004</v>
      </c>
      <c r="J19" s="93">
        <f t="shared" si="0"/>
        <v>0</v>
      </c>
      <c r="K19" s="101">
        <f t="shared" si="1"/>
        <v>0</v>
      </c>
      <c r="L19" s="87"/>
    </row>
    <row r="20" spans="1:12" ht="38.25" customHeight="1">
      <c r="A20" s="69"/>
      <c r="B20" s="70"/>
      <c r="C20" s="63" t="s">
        <v>23</v>
      </c>
      <c r="D20" s="89"/>
      <c r="E20" s="89"/>
      <c r="F20" s="89"/>
      <c r="G20" s="90">
        <f t="shared" si="2"/>
        <v>0</v>
      </c>
      <c r="H20" s="91">
        <f t="shared" ref="H20" si="8">SUM(D20:G20)</f>
        <v>0</v>
      </c>
      <c r="I20" s="94">
        <f t="shared" si="4"/>
        <v>0.7</v>
      </c>
      <c r="J20" s="93">
        <f t="shared" ref="J20:J22" si="9">H20*I20</f>
        <v>0</v>
      </c>
      <c r="K20" s="101">
        <f t="shared" ref="K20:K22" si="10">J20</f>
        <v>0</v>
      </c>
      <c r="L20" s="87"/>
    </row>
    <row r="21" spans="1:12" ht="38.25" customHeight="1">
      <c r="A21" s="69"/>
      <c r="B21" s="70"/>
      <c r="C21" s="63" t="s">
        <v>24</v>
      </c>
      <c r="D21" s="89"/>
      <c r="E21" s="89"/>
      <c r="F21" s="89"/>
      <c r="G21" s="90">
        <f t="shared" si="2"/>
        <v>0</v>
      </c>
      <c r="H21" s="96">
        <f t="shared" ref="H21" si="11">SUM(D21:G21)</f>
        <v>0</v>
      </c>
      <c r="I21" s="95">
        <f t="shared" si="4"/>
        <v>0.6</v>
      </c>
      <c r="J21" s="93">
        <f t="shared" ref="J21" si="12">H21*I21</f>
        <v>0</v>
      </c>
      <c r="K21" s="101">
        <f t="shared" ref="K21" si="13">J21</f>
        <v>0</v>
      </c>
      <c r="L21" s="87"/>
    </row>
    <row r="22" spans="1:12" ht="38.25" customHeight="1">
      <c r="A22" s="69"/>
      <c r="B22" s="70"/>
      <c r="C22" s="63" t="s">
        <v>22</v>
      </c>
      <c r="D22" s="89"/>
      <c r="E22" s="89"/>
      <c r="F22" s="89"/>
      <c r="G22" s="90">
        <f t="shared" si="2"/>
        <v>0</v>
      </c>
      <c r="H22" s="91">
        <f t="shared" ref="H22" si="14">SUM(D22:G22)</f>
        <v>0</v>
      </c>
      <c r="I22" s="94">
        <f t="shared" si="4"/>
        <v>0.30000000000000004</v>
      </c>
      <c r="J22" s="93">
        <f t="shared" si="9"/>
        <v>0</v>
      </c>
      <c r="K22" s="101">
        <f t="shared" si="10"/>
        <v>0</v>
      </c>
      <c r="L22" s="87"/>
    </row>
    <row r="23" spans="1:12" ht="38.25" customHeight="1" thickBot="1">
      <c r="A23" s="64"/>
      <c r="B23" s="65"/>
      <c r="C23" s="66" t="s">
        <v>23</v>
      </c>
      <c r="D23" s="97"/>
      <c r="E23" s="97"/>
      <c r="F23" s="97"/>
      <c r="G23" s="98">
        <f t="shared" si="2"/>
        <v>0</v>
      </c>
      <c r="H23" s="99">
        <f t="shared" ref="H23" si="15">SUM(D23:G23)</f>
        <v>0</v>
      </c>
      <c r="I23" s="95">
        <f t="shared" si="4"/>
        <v>0.7</v>
      </c>
      <c r="J23" s="100">
        <f t="shared" si="0"/>
        <v>0</v>
      </c>
      <c r="K23" s="102">
        <f t="shared" si="1"/>
        <v>0</v>
      </c>
      <c r="L23" s="87"/>
    </row>
    <row r="24" spans="1:12" ht="15">
      <c r="A24" s="76"/>
      <c r="B24" s="76"/>
      <c r="C24" s="76"/>
      <c r="D24" s="76"/>
      <c r="E24" s="76"/>
      <c r="F24" s="76"/>
      <c r="G24" s="79"/>
      <c r="H24" s="76"/>
      <c r="I24" s="79"/>
      <c r="J24" s="76"/>
      <c r="K24" s="76"/>
    </row>
    <row r="25" spans="1:12" ht="36.6" customHeight="1">
      <c r="A25" s="76"/>
      <c r="B25" s="76"/>
      <c r="C25" s="76"/>
      <c r="D25" s="76"/>
      <c r="E25" s="76"/>
      <c r="F25" s="76"/>
      <c r="G25" s="76"/>
      <c r="H25" s="76"/>
      <c r="I25" s="107" t="s">
        <v>114</v>
      </c>
      <c r="J25" s="107"/>
      <c r="K25" s="50">
        <f>SUM(K14:K23)</f>
        <v>0</v>
      </c>
    </row>
    <row r="28" spans="1:12" ht="19.149999999999999" customHeight="1">
      <c r="A28" s="42"/>
      <c r="B28" s="42"/>
      <c r="C28" s="42"/>
    </row>
    <row r="29" spans="1:12" ht="19.149999999999999" customHeight="1">
      <c r="A29" s="42"/>
      <c r="B29" s="42"/>
      <c r="C29" s="42"/>
    </row>
    <row r="30" spans="1:12" ht="19.149999999999999" customHeight="1">
      <c r="A30" s="42"/>
      <c r="B30" s="42"/>
      <c r="C30" s="42"/>
    </row>
    <row r="31" spans="1:12" ht="19.149999999999999" customHeight="1">
      <c r="A31" s="42"/>
      <c r="B31" s="42"/>
      <c r="C31" s="42"/>
    </row>
    <row r="32" spans="1:12" ht="19.149999999999999" customHeight="1">
      <c r="A32" s="42"/>
      <c r="B32" s="42"/>
      <c r="C32" s="42"/>
    </row>
    <row r="33" spans="1:3" ht="19.149999999999999" customHeight="1">
      <c r="A33" s="42"/>
      <c r="B33" s="42"/>
      <c r="C33" s="42"/>
    </row>
    <row r="34" spans="1:3" ht="19.149999999999999" customHeight="1">
      <c r="A34" s="42"/>
      <c r="B34" s="42"/>
      <c r="C34" s="42"/>
    </row>
    <row r="35" spans="1:3" ht="19.149999999999999" customHeight="1">
      <c r="A35" s="42"/>
      <c r="B35" s="42"/>
      <c r="C35" s="42"/>
    </row>
    <row r="36" spans="1:3" ht="19.149999999999999" customHeight="1">
      <c r="A36" s="42"/>
      <c r="B36" s="42"/>
      <c r="C36" s="42"/>
    </row>
    <row r="37" spans="1:3" ht="19.149999999999999" customHeight="1">
      <c r="A37" s="42"/>
      <c r="B37" s="42"/>
      <c r="C37" s="42"/>
    </row>
    <row r="38" spans="1:3" ht="19.149999999999999" customHeight="1">
      <c r="A38" s="42"/>
      <c r="B38" s="42"/>
      <c r="C38" s="42"/>
    </row>
    <row r="39" spans="1:3" ht="19.149999999999999" customHeight="1">
      <c r="A39" s="42"/>
      <c r="B39" s="42"/>
      <c r="C39" s="42"/>
    </row>
    <row r="40" spans="1:3" ht="19.149999999999999" customHeight="1">
      <c r="A40" s="42"/>
      <c r="B40" s="42"/>
      <c r="C40" s="42"/>
    </row>
    <row r="41" spans="1:3" ht="19.149999999999999" customHeight="1">
      <c r="A41" s="42"/>
      <c r="B41" s="42"/>
      <c r="C41" s="42"/>
    </row>
    <row r="42" spans="1:3" ht="19.149999999999999" customHeight="1">
      <c r="A42" s="42"/>
      <c r="B42" s="42"/>
      <c r="C42" s="42"/>
    </row>
    <row r="43" spans="1:3" ht="19.149999999999999" customHeight="1">
      <c r="A43" s="42"/>
      <c r="B43" s="42"/>
      <c r="C43" s="42"/>
    </row>
    <row r="44" spans="1:3" ht="19.149999999999999" customHeight="1">
      <c r="A44" s="42"/>
      <c r="B44" s="42"/>
      <c r="C44" s="42"/>
    </row>
  </sheetData>
  <mergeCells count="11">
    <mergeCell ref="I25:J25"/>
    <mergeCell ref="F4:H4"/>
    <mergeCell ref="F5:H5"/>
    <mergeCell ref="F6:H6"/>
    <mergeCell ref="F9:H9"/>
    <mergeCell ref="F10:H10"/>
    <mergeCell ref="F8:H8"/>
    <mergeCell ref="F3:K3"/>
    <mergeCell ref="F7:K7"/>
    <mergeCell ref="F11:K11"/>
    <mergeCell ref="A3:C4"/>
  </mergeCells>
  <pageMargins left="0.70866141732283472" right="0.70866141732283472" top="0.78740157480314965" bottom="0.78740157480314965" header="0.31496062992125984" footer="0.31496062992125984"/>
  <pageSetup paperSize="9" scale="54" fitToHeight="0" orientation="landscape" r:id="rId1"/>
  <headerFooter>
    <oddHeader>&amp;L&amp;G</oddHeader>
    <oddFooter>&amp;L&amp;F&amp;R&amp;P/&amp;N</oddFooter>
  </headerFooter>
  <legacyDrawingHF r:id="rId2"/>
  <extLst>
    <ext xmlns:x14="http://schemas.microsoft.com/office/spreadsheetml/2009/9/main" uri="{CCE6A557-97BC-4b89-ADB6-D9C93CAAB3DF}">
      <x14:dataValidations xmlns:xm="http://schemas.microsoft.com/office/excel/2006/main" xWindow="303" yWindow="785" count="1">
        <x14:dataValidation type="list" allowBlank="1" showInputMessage="1" showErrorMessage="1" prompt="Please use drop down (arrow on the right) menu to select organisation category" xr:uid="{473209F4-9965-4590-AE91-ABD53697221B}">
          <x14:formula1>
            <xm:f>Ref!$A$2:$A$4</xm:f>
          </x14:formula1>
          <xm:sqref>C14:C23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9DF1C6-88DF-4D14-93E1-F5CA7F2B08C4}">
  <dimension ref="A10:D18"/>
  <sheetViews>
    <sheetView showGridLines="0" workbookViewId="0">
      <selection activeCell="A27" sqref="A27"/>
    </sheetView>
  </sheetViews>
  <sheetFormatPr defaultRowHeight="15"/>
  <cols>
    <col min="1" max="1" width="60.85546875" bestFit="1" customWidth="1"/>
    <col min="2" max="4" width="21" customWidth="1"/>
  </cols>
  <sheetData>
    <row r="10" spans="1:4" ht="30">
      <c r="A10" s="43"/>
      <c r="B10" s="54" t="s">
        <v>98</v>
      </c>
      <c r="C10" s="54" t="s">
        <v>100</v>
      </c>
      <c r="D10" s="54" t="s">
        <v>99</v>
      </c>
    </row>
    <row r="11" spans="1:4">
      <c r="A11" s="51" t="s">
        <v>94</v>
      </c>
      <c r="B11" s="43"/>
      <c r="C11" s="43"/>
      <c r="D11" s="43"/>
    </row>
    <row r="12" spans="1:4">
      <c r="A12" s="43" t="s">
        <v>95</v>
      </c>
      <c r="B12" s="52">
        <v>0.2</v>
      </c>
      <c r="C12" s="52">
        <v>0.3</v>
      </c>
      <c r="D12" s="52">
        <v>0.35</v>
      </c>
    </row>
    <row r="13" spans="1:4">
      <c r="A13" s="43" t="s">
        <v>101</v>
      </c>
      <c r="B13" s="52">
        <v>0.1</v>
      </c>
      <c r="C13" s="52">
        <v>0.3</v>
      </c>
      <c r="D13" s="52">
        <v>0.35</v>
      </c>
    </row>
    <row r="14" spans="1:4">
      <c r="A14" s="43" t="s">
        <v>96</v>
      </c>
      <c r="B14" s="52">
        <v>0.7</v>
      </c>
      <c r="C14" s="52">
        <v>0.4</v>
      </c>
      <c r="D14" s="52">
        <v>0.3</v>
      </c>
    </row>
    <row r="15" spans="1:4">
      <c r="A15" s="51" t="s">
        <v>97</v>
      </c>
      <c r="B15" s="53"/>
      <c r="C15" s="53"/>
      <c r="D15" s="53"/>
    </row>
    <row r="16" spans="1:4">
      <c r="A16" s="43" t="s">
        <v>95</v>
      </c>
      <c r="B16" s="52">
        <v>0.25</v>
      </c>
      <c r="C16" s="52">
        <v>0.35</v>
      </c>
      <c r="D16" s="52">
        <v>0.35</v>
      </c>
    </row>
    <row r="17" spans="1:4">
      <c r="A17" s="43" t="s">
        <v>101</v>
      </c>
      <c r="B17" s="52">
        <v>0.1</v>
      </c>
      <c r="C17" s="52">
        <v>0.35</v>
      </c>
      <c r="D17" s="52">
        <v>0.35</v>
      </c>
    </row>
    <row r="18" spans="1:4">
      <c r="A18" s="43" t="s">
        <v>96</v>
      </c>
      <c r="B18" s="52">
        <v>0.65</v>
      </c>
      <c r="C18" s="52">
        <v>0.3</v>
      </c>
      <c r="D18" s="52">
        <v>0.3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C1:Z1000"/>
  <sheetViews>
    <sheetView zoomScale="80" zoomScaleNormal="80" workbookViewId="0">
      <selection activeCell="AC30" sqref="AC30"/>
    </sheetView>
  </sheetViews>
  <sheetFormatPr defaultColWidth="14.42578125" defaultRowHeight="15" customHeight="1"/>
  <cols>
    <col min="1" max="2" width="9.28515625" style="3" customWidth="1"/>
    <col min="3" max="3" width="45.7109375" style="3" customWidth="1"/>
    <col min="4" max="5" width="9.28515625" style="3" customWidth="1"/>
    <col min="6" max="6" width="12.28515625" style="3" customWidth="1"/>
    <col min="7" max="7" width="11.28515625" style="3" customWidth="1"/>
    <col min="8" max="8" width="15.28515625" style="3" customWidth="1"/>
    <col min="9" max="9" width="16.7109375" style="3" customWidth="1"/>
    <col min="10" max="10" width="12.7109375" style="3" customWidth="1"/>
    <col min="11" max="11" width="9.42578125" style="3" customWidth="1"/>
    <col min="12" max="12" width="16.5703125" style="3" customWidth="1"/>
    <col min="13" max="13" width="10.7109375" style="3" customWidth="1"/>
    <col min="14" max="15" width="9.28515625" style="3" customWidth="1"/>
    <col min="16" max="16" width="12" style="3" customWidth="1"/>
    <col min="17" max="17" width="2.42578125" style="3" customWidth="1"/>
    <col min="18" max="18" width="9.7109375" style="3" customWidth="1"/>
    <col min="19" max="20" width="9.28515625" style="3" customWidth="1"/>
    <col min="21" max="21" width="10.42578125" style="3" customWidth="1"/>
    <col min="22" max="22" width="14.7109375" style="3" customWidth="1"/>
    <col min="23" max="24" width="9.28515625" style="3" customWidth="1"/>
    <col min="25" max="25" width="10.7109375" style="3" customWidth="1"/>
    <col min="26" max="26" width="9.28515625" style="3" customWidth="1"/>
    <col min="27" max="16384" width="14.42578125" style="3"/>
  </cols>
  <sheetData>
    <row r="1" spans="3:26" ht="36">
      <c r="C1" s="30" t="s">
        <v>64</v>
      </c>
      <c r="R1" s="4" t="s">
        <v>26</v>
      </c>
      <c r="U1" s="3">
        <v>1.0767</v>
      </c>
    </row>
    <row r="2" spans="3:26">
      <c r="F2" s="5" t="s">
        <v>27</v>
      </c>
      <c r="R2" s="5" t="s">
        <v>28</v>
      </c>
    </row>
    <row r="3" spans="3:26" ht="15.75">
      <c r="L3" s="6" t="s">
        <v>29</v>
      </c>
      <c r="P3" s="7" t="s">
        <v>30</v>
      </c>
      <c r="U3" s="8" t="s">
        <v>31</v>
      </c>
      <c r="Y3" s="9" t="s">
        <v>32</v>
      </c>
    </row>
    <row r="4" spans="3:26">
      <c r="F4" s="6" t="s">
        <v>3</v>
      </c>
      <c r="G4" s="6" t="s">
        <v>4</v>
      </c>
      <c r="H4" s="6" t="s">
        <v>5</v>
      </c>
      <c r="I4" s="6" t="s">
        <v>6</v>
      </c>
      <c r="J4" s="6" t="s">
        <v>7</v>
      </c>
      <c r="K4" s="6" t="s">
        <v>8</v>
      </c>
      <c r="L4" s="10" t="s">
        <v>9</v>
      </c>
      <c r="M4" s="6" t="s">
        <v>10</v>
      </c>
      <c r="N4" s="6" t="s">
        <v>33</v>
      </c>
      <c r="O4" s="6" t="s">
        <v>11</v>
      </c>
      <c r="P4" s="6" t="s">
        <v>12</v>
      </c>
      <c r="Q4" s="6"/>
      <c r="R4" s="6" t="s">
        <v>13</v>
      </c>
      <c r="S4" s="6" t="s">
        <v>14</v>
      </c>
      <c r="T4" s="6" t="s">
        <v>15</v>
      </c>
      <c r="U4" s="6" t="s">
        <v>16</v>
      </c>
      <c r="V4" s="6" t="s">
        <v>17</v>
      </c>
      <c r="W4" s="6" t="s">
        <v>18</v>
      </c>
      <c r="X4" s="6" t="s">
        <v>19</v>
      </c>
      <c r="Y4" s="6" t="s">
        <v>20</v>
      </c>
    </row>
    <row r="5" spans="3:26" ht="78.75">
      <c r="C5" s="6" t="s">
        <v>34</v>
      </c>
      <c r="D5" s="6" t="s">
        <v>0</v>
      </c>
      <c r="E5" s="7" t="s">
        <v>35</v>
      </c>
      <c r="F5" s="11" t="s">
        <v>1</v>
      </c>
      <c r="G5" s="11" t="s">
        <v>2</v>
      </c>
      <c r="H5" s="11" t="s">
        <v>36</v>
      </c>
      <c r="I5" s="11" t="s">
        <v>37</v>
      </c>
      <c r="J5" s="11" t="s">
        <v>38</v>
      </c>
      <c r="K5" s="11" t="s">
        <v>39</v>
      </c>
      <c r="L5" s="12" t="s">
        <v>40</v>
      </c>
      <c r="M5" s="11" t="s">
        <v>41</v>
      </c>
      <c r="N5" s="11" t="s">
        <v>42</v>
      </c>
      <c r="O5" s="11" t="s">
        <v>43</v>
      </c>
      <c r="P5" s="11" t="s">
        <v>44</v>
      </c>
      <c r="Q5" s="12"/>
      <c r="R5" s="13" t="s">
        <v>45</v>
      </c>
      <c r="S5" s="13" t="s">
        <v>46</v>
      </c>
      <c r="T5" s="13" t="s">
        <v>47</v>
      </c>
      <c r="U5" s="11" t="s">
        <v>48</v>
      </c>
      <c r="V5" s="11" t="s">
        <v>49</v>
      </c>
      <c r="W5" s="13" t="s">
        <v>50</v>
      </c>
      <c r="X5" s="11" t="s">
        <v>51</v>
      </c>
      <c r="Y5" s="11" t="s">
        <v>52</v>
      </c>
    </row>
    <row r="6" spans="3:26">
      <c r="C6" s="14" t="s">
        <v>65</v>
      </c>
      <c r="D6" s="6" t="s">
        <v>53</v>
      </c>
      <c r="E6" s="3" t="s">
        <v>23</v>
      </c>
      <c r="F6" s="1" t="e">
        <f>#REF!</f>
        <v>#REF!</v>
      </c>
      <c r="G6" s="2" t="e">
        <f>#REF!</f>
        <v>#REF!</v>
      </c>
      <c r="H6" s="2" t="e">
        <f>#REF!</f>
        <v>#REF!</v>
      </c>
      <c r="I6" s="15">
        <v>0</v>
      </c>
      <c r="J6" s="15">
        <v>0</v>
      </c>
      <c r="K6" s="31" t="e">
        <f>(F6+G6-J6)*0.25</f>
        <v>#REF!</v>
      </c>
      <c r="L6" s="16">
        <v>0</v>
      </c>
      <c r="M6" s="31" t="e">
        <f>F6+G6+H6+I6+K6+L6</f>
        <v>#REF!</v>
      </c>
      <c r="N6" s="17">
        <v>0.35</v>
      </c>
      <c r="O6" s="31" t="e">
        <f t="shared" ref="O6:O8" si="0">M6*N6</f>
        <v>#REF!</v>
      </c>
      <c r="P6" s="32" t="e">
        <f>O6</f>
        <v>#REF!</v>
      </c>
      <c r="Q6" s="18"/>
      <c r="R6" s="15" t="e">
        <f>F6*U1</f>
        <v>#REF!</v>
      </c>
      <c r="S6" s="15" t="e">
        <f>G6*U1</f>
        <v>#REF!</v>
      </c>
      <c r="T6" s="15" t="e">
        <f>H6*U1</f>
        <v>#REF!</v>
      </c>
      <c r="U6" s="31" t="e">
        <f>0.15*R6</f>
        <v>#REF!</v>
      </c>
      <c r="V6" s="31" t="e">
        <f>(R6+S6+T6+U6)</f>
        <v>#REF!</v>
      </c>
      <c r="W6" s="19">
        <v>0.35</v>
      </c>
      <c r="X6" s="31" t="e">
        <f>V6*W6</f>
        <v>#REF!</v>
      </c>
      <c r="Y6" s="32" t="e">
        <f>X6</f>
        <v>#REF!</v>
      </c>
      <c r="Z6" s="3" t="e">
        <f>Y6/1.0767</f>
        <v>#REF!</v>
      </c>
    </row>
    <row r="7" spans="3:26">
      <c r="C7" s="14" t="s">
        <v>66</v>
      </c>
      <c r="D7" s="6" t="s">
        <v>53</v>
      </c>
      <c r="E7" s="3" t="s">
        <v>24</v>
      </c>
      <c r="F7" s="1" t="e">
        <f>#REF!+#REF!</f>
        <v>#REF!</v>
      </c>
      <c r="G7" s="2" t="e">
        <f>#REF!</f>
        <v>#REF!</v>
      </c>
      <c r="H7" s="2" t="e">
        <f>#REF!</f>
        <v>#REF!</v>
      </c>
      <c r="I7" s="34"/>
      <c r="J7" s="15">
        <v>0</v>
      </c>
      <c r="K7" s="31" t="e">
        <f>(F7+G7-J7)*0.25</f>
        <v>#REF!</v>
      </c>
      <c r="L7" s="16">
        <v>0</v>
      </c>
      <c r="M7" s="31" t="e">
        <f>F7+G7+H7+I7+K7+L7</f>
        <v>#REF!</v>
      </c>
      <c r="N7" s="17">
        <v>0.25</v>
      </c>
      <c r="O7" s="31" t="e">
        <f t="shared" si="0"/>
        <v>#REF!</v>
      </c>
      <c r="P7" s="32" t="e">
        <f t="shared" ref="P7:P8" si="1">O7</f>
        <v>#REF!</v>
      </c>
      <c r="Q7" s="16"/>
      <c r="R7" s="15" t="e">
        <f>#REF!*U1</f>
        <v>#REF!</v>
      </c>
      <c r="S7" s="34" t="e">
        <f>G7*U1</f>
        <v>#REF!</v>
      </c>
      <c r="T7" s="15" t="e">
        <f>#REF!*U1</f>
        <v>#REF!</v>
      </c>
      <c r="U7" s="31" t="e">
        <f t="shared" ref="U7:U8" si="2">0.15*R7</f>
        <v>#REF!</v>
      </c>
      <c r="V7" s="31" t="e">
        <f t="shared" ref="V7:V8" si="3">(R7+S7+T7+U7)</f>
        <v>#REF!</v>
      </c>
      <c r="W7" s="19">
        <v>0.25</v>
      </c>
      <c r="X7" s="31" t="e">
        <f t="shared" ref="X7:X8" si="4">V7*W7</f>
        <v>#REF!</v>
      </c>
      <c r="Y7" s="32" t="e">
        <f t="shared" ref="Y7:Y8" si="5">X7</f>
        <v>#REF!</v>
      </c>
      <c r="Z7" s="3" t="e">
        <f>Y7/1.0767</f>
        <v>#REF!</v>
      </c>
    </row>
    <row r="8" spans="3:26">
      <c r="C8" s="14" t="s">
        <v>67</v>
      </c>
      <c r="D8" s="6" t="s">
        <v>53</v>
      </c>
      <c r="E8" s="3" t="s">
        <v>22</v>
      </c>
      <c r="F8" s="1" t="e">
        <f>#REF!</f>
        <v>#REF!</v>
      </c>
      <c r="G8" s="2" t="e">
        <f>#REF!</f>
        <v>#REF!</v>
      </c>
      <c r="H8" s="2" t="e">
        <f>#REF!</f>
        <v>#REF!</v>
      </c>
      <c r="I8" s="15">
        <v>0</v>
      </c>
      <c r="J8" s="15">
        <v>0</v>
      </c>
      <c r="K8" s="31" t="e">
        <f>(F8+G8-J8)*0.25</f>
        <v>#REF!</v>
      </c>
      <c r="L8" s="16"/>
      <c r="M8" s="31" t="e">
        <f>F8+G8+H8+I8+K8+L8</f>
        <v>#REF!</v>
      </c>
      <c r="N8" s="17">
        <v>0.2</v>
      </c>
      <c r="O8" s="31" t="e">
        <f t="shared" si="0"/>
        <v>#REF!</v>
      </c>
      <c r="P8" s="32" t="e">
        <f t="shared" si="1"/>
        <v>#REF!</v>
      </c>
      <c r="Q8" s="16"/>
      <c r="R8" s="15" t="e">
        <f>F8*U1</f>
        <v>#REF!</v>
      </c>
      <c r="S8" s="15" t="e">
        <f>G8*U1</f>
        <v>#REF!</v>
      </c>
      <c r="T8" s="34" t="e">
        <f>H8*U1</f>
        <v>#REF!</v>
      </c>
      <c r="U8" s="31" t="e">
        <f t="shared" si="2"/>
        <v>#REF!</v>
      </c>
      <c r="V8" s="31" t="e">
        <f t="shared" si="3"/>
        <v>#REF!</v>
      </c>
      <c r="W8" s="19">
        <v>0.1</v>
      </c>
      <c r="X8" s="31" t="e">
        <f t="shared" si="4"/>
        <v>#REF!</v>
      </c>
      <c r="Y8" s="32" t="e">
        <f t="shared" si="5"/>
        <v>#REF!</v>
      </c>
      <c r="Z8" s="3" t="e">
        <f>Y8/1.0767</f>
        <v>#REF!</v>
      </c>
    </row>
    <row r="9" spans="3:26">
      <c r="C9" s="7"/>
      <c r="D9" s="6"/>
      <c r="F9" s="15"/>
      <c r="G9" s="15"/>
      <c r="H9" s="15"/>
      <c r="I9" s="15"/>
      <c r="J9" s="15"/>
      <c r="K9" s="31"/>
      <c r="L9" s="16"/>
      <c r="M9" s="31"/>
      <c r="N9" s="17" t="s">
        <v>21</v>
      </c>
      <c r="O9" s="31"/>
      <c r="P9" s="32"/>
      <c r="Q9" s="16"/>
      <c r="R9" s="15"/>
      <c r="S9" s="15"/>
      <c r="T9" s="15"/>
      <c r="U9" s="31"/>
      <c r="V9" s="31"/>
      <c r="W9" s="19"/>
      <c r="X9" s="31"/>
      <c r="Y9" s="32"/>
    </row>
    <row r="10" spans="3:26">
      <c r="C10" s="7"/>
      <c r="D10" s="6"/>
      <c r="F10" s="20"/>
      <c r="G10" s="20"/>
      <c r="H10" s="15"/>
      <c r="I10" s="15"/>
      <c r="J10" s="15"/>
      <c r="K10" s="31"/>
      <c r="L10" s="16"/>
      <c r="M10" s="31"/>
      <c r="N10" s="17"/>
      <c r="O10" s="31"/>
      <c r="P10" s="32"/>
      <c r="Q10" s="16"/>
      <c r="R10" s="15"/>
      <c r="S10" s="20"/>
      <c r="T10" s="15"/>
      <c r="U10" s="31"/>
      <c r="V10" s="31"/>
      <c r="W10" s="19"/>
      <c r="X10" s="31"/>
      <c r="Y10" s="32"/>
    </row>
    <row r="11" spans="3:26">
      <c r="C11" s="7"/>
      <c r="O11" s="21" t="s">
        <v>54</v>
      </c>
      <c r="P11" s="33" t="e">
        <f>SUM(P6:P10)</f>
        <v>#REF!</v>
      </c>
      <c r="X11" s="21" t="s">
        <v>55</v>
      </c>
      <c r="Y11" s="33" t="e">
        <f>SUM(Y6:Y10)</f>
        <v>#REF!</v>
      </c>
    </row>
    <row r="12" spans="3:26">
      <c r="L12" s="23"/>
      <c r="X12" s="24"/>
      <c r="Y12" s="22"/>
    </row>
    <row r="13" spans="3:26">
      <c r="L13" s="21"/>
      <c r="M13" s="22"/>
      <c r="U13" s="21" t="s">
        <v>56</v>
      </c>
      <c r="V13" s="22" t="e">
        <f>SUM(V7:V10)</f>
        <v>#REF!</v>
      </c>
      <c r="W13" s="21"/>
      <c r="X13" s="23"/>
    </row>
    <row r="14" spans="3:26">
      <c r="J14" s="25"/>
      <c r="L14" s="21"/>
      <c r="M14" s="23"/>
      <c r="U14" s="21" t="s">
        <v>57</v>
      </c>
      <c r="V14" s="23" t="e">
        <f>V6</f>
        <v>#REF!</v>
      </c>
      <c r="W14" s="21"/>
      <c r="X14" s="23"/>
    </row>
    <row r="16" spans="3:26">
      <c r="J16" s="14" t="s">
        <v>58</v>
      </c>
      <c r="N16" s="26" t="s">
        <v>59</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spans="22:25" ht="15.75" customHeight="1">
      <c r="V33" s="27" t="s">
        <v>60</v>
      </c>
    </row>
    <row r="34" spans="22:25" ht="15.75" customHeight="1"/>
    <row r="35" spans="22:25" ht="15.75" customHeight="1"/>
    <row r="36" spans="22:25" ht="15.75" customHeight="1">
      <c r="W36" s="3" t="s">
        <v>61</v>
      </c>
      <c r="Y36" s="3" t="s">
        <v>62</v>
      </c>
    </row>
    <row r="37" spans="22:25" ht="15.75" customHeight="1">
      <c r="V37" s="28" t="s">
        <v>63</v>
      </c>
    </row>
    <row r="38" spans="22:25" ht="15.75" customHeight="1"/>
    <row r="39" spans="22:25" ht="15.75" customHeight="1"/>
    <row r="40" spans="22:25" ht="15.75" customHeight="1">
      <c r="V40" s="28" t="s">
        <v>63</v>
      </c>
    </row>
    <row r="41" spans="22:25" ht="15.75" customHeight="1"/>
    <row r="42" spans="22:25" ht="15.75" customHeight="1"/>
    <row r="43" spans="22:25" ht="15.75" customHeight="1">
      <c r="V43" s="28" t="s">
        <v>63</v>
      </c>
    </row>
    <row r="44" spans="22:25" ht="15.75" customHeight="1"/>
    <row r="45" spans="22:25" ht="15.75" customHeight="1"/>
    <row r="46" spans="22:25" ht="15.75" customHeight="1"/>
    <row r="47" spans="22:25" ht="15.75" customHeight="1"/>
    <row r="48" spans="22:25" ht="15.75" customHeight="1">
      <c r="V48" s="28" t="s">
        <v>63</v>
      </c>
    </row>
    <row r="49" spans="10:22" ht="15.75" customHeight="1"/>
    <row r="50" spans="10:22" ht="15.75" customHeight="1"/>
    <row r="51" spans="10:22" ht="15.75" customHeight="1"/>
    <row r="52" spans="10:22" ht="15.75" customHeight="1"/>
    <row r="53" spans="10:22" ht="15.75" customHeight="1">
      <c r="V53" s="28" t="s">
        <v>63</v>
      </c>
    </row>
    <row r="54" spans="10:22" ht="15.75" customHeight="1"/>
    <row r="55" spans="10:22" ht="15.75" customHeight="1"/>
    <row r="56" spans="10:22" ht="15.75" customHeight="1"/>
    <row r="57" spans="10:22" ht="15.75" customHeight="1">
      <c r="J57" s="29"/>
      <c r="V57" s="7"/>
    </row>
    <row r="58" spans="10:22" ht="15.75" customHeight="1"/>
    <row r="59" spans="10:22" ht="15.75" customHeight="1"/>
    <row r="60" spans="10:22" ht="15.75" customHeight="1"/>
    <row r="61" spans="10:22" ht="15.75" customHeight="1"/>
    <row r="62" spans="10:22" ht="15.75" customHeight="1"/>
    <row r="63" spans="10:22" ht="15.75" customHeight="1">
      <c r="V63" s="28" t="s">
        <v>63</v>
      </c>
    </row>
    <row r="64" spans="10:22" ht="15.75" customHeight="1"/>
    <row r="65" spans="22:22" ht="15.75" customHeight="1"/>
    <row r="66" spans="22:22" ht="15.75" customHeight="1"/>
    <row r="67" spans="22:22" ht="15.75" customHeight="1"/>
    <row r="68" spans="22:22" ht="15.75" customHeight="1"/>
    <row r="69" spans="22:22" ht="15.75" customHeight="1"/>
    <row r="70" spans="22:22" ht="15.75" customHeight="1"/>
    <row r="71" spans="22:22" ht="15.75" customHeight="1"/>
    <row r="72" spans="22:22" ht="15.75" customHeight="1"/>
    <row r="73" spans="22:22" ht="15.75" customHeight="1"/>
    <row r="74" spans="22:22" ht="15.75" customHeight="1">
      <c r="V74" s="28" t="s">
        <v>63</v>
      </c>
    </row>
    <row r="75" spans="22:22" ht="15.75" customHeight="1"/>
    <row r="76" spans="22:22" ht="15.75" customHeight="1"/>
    <row r="77" spans="22:22" ht="15.75" customHeight="1"/>
    <row r="78" spans="22:22" ht="15.75" customHeight="1">
      <c r="V78" s="28" t="s">
        <v>63</v>
      </c>
    </row>
    <row r="79" spans="22:22" ht="15.75" customHeight="1"/>
    <row r="80" spans="22:22" ht="15.75" customHeight="1"/>
    <row r="81" spans="22:22" ht="15.75" customHeight="1"/>
    <row r="82" spans="22:22" ht="15.75" customHeight="1"/>
    <row r="83" spans="22:22" ht="15.75" customHeight="1"/>
    <row r="84" spans="22:22" ht="15.75" customHeight="1"/>
    <row r="85" spans="22:22" ht="15.75" customHeight="1">
      <c r="V85" s="28" t="s">
        <v>63</v>
      </c>
    </row>
    <row r="86" spans="22:22" ht="15.75" customHeight="1"/>
    <row r="87" spans="22:22" ht="15.75" customHeight="1"/>
    <row r="88" spans="22:22" ht="15.75" customHeight="1"/>
    <row r="89" spans="22:22" ht="15.75" customHeight="1"/>
    <row r="90" spans="22:22" ht="15.75" customHeight="1"/>
    <row r="91" spans="22:22" ht="15.75" customHeight="1"/>
    <row r="92" spans="22:22" ht="15.75" customHeight="1"/>
    <row r="93" spans="22:22" ht="15.75" customHeight="1"/>
    <row r="94" spans="22:22" ht="15.75" customHeight="1"/>
    <row r="95" spans="22:22" ht="15.75" customHeight="1"/>
    <row r="96" spans="22:22"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0866141732283472" right="0.70866141732283472" top="0.78740157480314965" bottom="0.78740157480314965" header="0.31496062992125984" footer="0.31496062992125984"/>
  <pageSetup paperSize="9" scale="32"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4337" r:id="rId4" name="Check Box 1">
              <controlPr defaultSize="0" autoFill="0" autoLine="0" autoPict="0">
                <anchor moveWithCells="1">
                  <from>
                    <xdr:col>22</xdr:col>
                    <xdr:colOff>190500</xdr:colOff>
                    <xdr:row>35</xdr:row>
                    <xdr:rowOff>133350</xdr:rowOff>
                  </from>
                  <to>
                    <xdr:col>24</xdr:col>
                    <xdr:colOff>476250</xdr:colOff>
                    <xdr:row>37</xdr:row>
                    <xdr:rowOff>95250</xdr:rowOff>
                  </to>
                </anchor>
              </controlPr>
            </control>
          </mc:Choice>
        </mc:AlternateContent>
        <mc:AlternateContent xmlns:mc="http://schemas.openxmlformats.org/markup-compatibility/2006">
          <mc:Choice Requires="x14">
            <control shapeId="14338" r:id="rId5" name="Check Box 2">
              <controlPr defaultSize="0" autoFill="0" autoLine="0" autoPict="0">
                <anchor moveWithCells="1">
                  <from>
                    <xdr:col>22</xdr:col>
                    <xdr:colOff>171450</xdr:colOff>
                    <xdr:row>38</xdr:row>
                    <xdr:rowOff>190500</xdr:rowOff>
                  </from>
                  <to>
                    <xdr:col>24</xdr:col>
                    <xdr:colOff>38100</xdr:colOff>
                    <xdr:row>40</xdr:row>
                    <xdr:rowOff>0</xdr:rowOff>
                  </to>
                </anchor>
              </controlPr>
            </control>
          </mc:Choice>
        </mc:AlternateContent>
        <mc:AlternateContent xmlns:mc="http://schemas.openxmlformats.org/markup-compatibility/2006">
          <mc:Choice Requires="x14">
            <control shapeId="14339" r:id="rId6" name="Check Box 3">
              <controlPr defaultSize="0" autoFill="0" autoLine="0" autoPict="0">
                <anchor moveWithCells="1">
                  <from>
                    <xdr:col>22</xdr:col>
                    <xdr:colOff>209550</xdr:colOff>
                    <xdr:row>41</xdr:row>
                    <xdr:rowOff>180975</xdr:rowOff>
                  </from>
                  <to>
                    <xdr:col>24</xdr:col>
                    <xdr:colOff>66675</xdr:colOff>
                    <xdr:row>42</xdr:row>
                    <xdr:rowOff>190500</xdr:rowOff>
                  </to>
                </anchor>
              </controlPr>
            </control>
          </mc:Choice>
        </mc:AlternateContent>
        <mc:AlternateContent xmlns:mc="http://schemas.openxmlformats.org/markup-compatibility/2006">
          <mc:Choice Requires="x14">
            <control shapeId="14340" r:id="rId7" name="Check Box 4">
              <controlPr defaultSize="0" autoFill="0" autoLine="0" autoPict="0">
                <anchor moveWithCells="1">
                  <from>
                    <xdr:col>22</xdr:col>
                    <xdr:colOff>180975</xdr:colOff>
                    <xdr:row>46</xdr:row>
                    <xdr:rowOff>180975</xdr:rowOff>
                  </from>
                  <to>
                    <xdr:col>24</xdr:col>
                    <xdr:colOff>57150</xdr:colOff>
                    <xdr:row>47</xdr:row>
                    <xdr:rowOff>190500</xdr:rowOff>
                  </to>
                </anchor>
              </controlPr>
            </control>
          </mc:Choice>
        </mc:AlternateContent>
        <mc:AlternateContent xmlns:mc="http://schemas.openxmlformats.org/markup-compatibility/2006">
          <mc:Choice Requires="x14">
            <control shapeId="14341" r:id="rId8" name="Check Box 5">
              <controlPr defaultSize="0" autoFill="0" autoLine="0" autoPict="0">
                <anchor moveWithCells="1">
                  <from>
                    <xdr:col>22</xdr:col>
                    <xdr:colOff>171450</xdr:colOff>
                    <xdr:row>52</xdr:row>
                    <xdr:rowOff>0</xdr:rowOff>
                  </from>
                  <to>
                    <xdr:col>24</xdr:col>
                    <xdr:colOff>38100</xdr:colOff>
                    <xdr:row>53</xdr:row>
                    <xdr:rowOff>19050</xdr:rowOff>
                  </to>
                </anchor>
              </controlPr>
            </control>
          </mc:Choice>
        </mc:AlternateContent>
        <mc:AlternateContent xmlns:mc="http://schemas.openxmlformats.org/markup-compatibility/2006">
          <mc:Choice Requires="x14">
            <control shapeId="14342" r:id="rId9" name="Check Box 6">
              <controlPr defaultSize="0" autoFill="0" autoLine="0" autoPict="0">
                <anchor moveWithCells="1">
                  <from>
                    <xdr:col>22</xdr:col>
                    <xdr:colOff>152400</xdr:colOff>
                    <xdr:row>62</xdr:row>
                    <xdr:rowOff>0</xdr:rowOff>
                  </from>
                  <to>
                    <xdr:col>24</xdr:col>
                    <xdr:colOff>19050</xdr:colOff>
                    <xdr:row>63</xdr:row>
                    <xdr:rowOff>19050</xdr:rowOff>
                  </to>
                </anchor>
              </controlPr>
            </control>
          </mc:Choice>
        </mc:AlternateContent>
        <mc:AlternateContent xmlns:mc="http://schemas.openxmlformats.org/markup-compatibility/2006">
          <mc:Choice Requires="x14">
            <control shapeId="14343" r:id="rId10" name="Check Box 7">
              <controlPr defaultSize="0" autoFill="0" autoLine="0" autoPict="0">
                <anchor moveWithCells="1">
                  <from>
                    <xdr:col>22</xdr:col>
                    <xdr:colOff>142875</xdr:colOff>
                    <xdr:row>73</xdr:row>
                    <xdr:rowOff>19050</xdr:rowOff>
                  </from>
                  <to>
                    <xdr:col>24</xdr:col>
                    <xdr:colOff>19050</xdr:colOff>
                    <xdr:row>74</xdr:row>
                    <xdr:rowOff>19050</xdr:rowOff>
                  </to>
                </anchor>
              </controlPr>
            </control>
          </mc:Choice>
        </mc:AlternateContent>
        <mc:AlternateContent xmlns:mc="http://schemas.openxmlformats.org/markup-compatibility/2006">
          <mc:Choice Requires="x14">
            <control shapeId="14344" r:id="rId11" name="Check Box 8">
              <controlPr defaultSize="0" autoFill="0" autoLine="0" autoPict="0">
                <anchor moveWithCells="1">
                  <from>
                    <xdr:col>22</xdr:col>
                    <xdr:colOff>152400</xdr:colOff>
                    <xdr:row>76</xdr:row>
                    <xdr:rowOff>180975</xdr:rowOff>
                  </from>
                  <to>
                    <xdr:col>24</xdr:col>
                    <xdr:colOff>19050</xdr:colOff>
                    <xdr:row>77</xdr:row>
                    <xdr:rowOff>190500</xdr:rowOff>
                  </to>
                </anchor>
              </controlPr>
            </control>
          </mc:Choice>
        </mc:AlternateContent>
        <mc:AlternateContent xmlns:mc="http://schemas.openxmlformats.org/markup-compatibility/2006">
          <mc:Choice Requires="x14">
            <control shapeId="14345" r:id="rId12" name="Check Box 9">
              <controlPr defaultSize="0" autoFill="0" autoLine="0" autoPict="0">
                <anchor moveWithCells="1">
                  <from>
                    <xdr:col>22</xdr:col>
                    <xdr:colOff>152400</xdr:colOff>
                    <xdr:row>84</xdr:row>
                    <xdr:rowOff>19050</xdr:rowOff>
                  </from>
                  <to>
                    <xdr:col>24</xdr:col>
                    <xdr:colOff>19050</xdr:colOff>
                    <xdr:row>85</xdr:row>
                    <xdr:rowOff>19050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1CA38B-CC99-4B22-895B-F3767EB0D0E2}">
  <dimension ref="A1:C14"/>
  <sheetViews>
    <sheetView workbookViewId="0">
      <selection activeCell="L22" sqref="L22"/>
    </sheetView>
  </sheetViews>
  <sheetFormatPr defaultColWidth="8.7109375" defaultRowHeight="15"/>
  <cols>
    <col min="1" max="1" width="69" customWidth="1"/>
  </cols>
  <sheetData>
    <row r="1" spans="1:3">
      <c r="A1" s="35" t="s">
        <v>25</v>
      </c>
    </row>
    <row r="2" spans="1:3">
      <c r="A2" s="36" t="s">
        <v>24</v>
      </c>
    </row>
    <row r="3" spans="1:3">
      <c r="A3" s="36" t="s">
        <v>22</v>
      </c>
    </row>
    <row r="4" spans="1:3">
      <c r="A4" s="36" t="s">
        <v>23</v>
      </c>
    </row>
    <row r="8" spans="1:3">
      <c r="A8" t="s">
        <v>68</v>
      </c>
      <c r="B8" t="s">
        <v>69</v>
      </c>
      <c r="C8" t="s">
        <v>70</v>
      </c>
    </row>
    <row r="9" spans="1:3">
      <c r="A9" t="s">
        <v>74</v>
      </c>
      <c r="B9" s="37">
        <v>74</v>
      </c>
      <c r="C9" s="37">
        <f>B9*0.2259</f>
        <v>16.7166</v>
      </c>
    </row>
    <row r="10" spans="1:3">
      <c r="A10" t="s">
        <v>75</v>
      </c>
      <c r="B10" s="37">
        <v>74</v>
      </c>
      <c r="C10" s="37">
        <f t="shared" ref="C10:C14" si="0">B10*0.2259</f>
        <v>16.7166</v>
      </c>
    </row>
    <row r="11" spans="1:3">
      <c r="A11" t="s">
        <v>76</v>
      </c>
      <c r="B11" s="37">
        <v>74</v>
      </c>
      <c r="C11" s="37">
        <f t="shared" si="0"/>
        <v>16.7166</v>
      </c>
    </row>
    <row r="12" spans="1:3">
      <c r="A12" t="s">
        <v>71</v>
      </c>
      <c r="B12" s="37">
        <v>60</v>
      </c>
      <c r="C12" s="37">
        <f t="shared" si="0"/>
        <v>13.553999999999998</v>
      </c>
    </row>
    <row r="13" spans="1:3">
      <c r="A13" t="s">
        <v>72</v>
      </c>
      <c r="B13" s="37">
        <v>45</v>
      </c>
      <c r="C13" s="37">
        <f t="shared" si="0"/>
        <v>10.1655</v>
      </c>
    </row>
    <row r="14" spans="1:3">
      <c r="A14" t="s">
        <v>73</v>
      </c>
      <c r="B14" s="37">
        <v>40</v>
      </c>
      <c r="C14" s="37">
        <f t="shared" si="0"/>
        <v>9.0359999999999996</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Comment xmlns="17696d1b-0ca9-46a2-b6a8-8b26aedb513b" xsi:nil="true"/>
    <Doc_x002e__x0020_Type xmlns="17696d1b-0ca9-46a2-b6a8-8b26aedb513b">Template</Doc_x002e__x0020_Type>
    <Category xmlns="17696d1b-0ca9-46a2-b6a8-8b26aedb513b">KDT</Category>
    <_dlc_DocId xmlns="810be6bf-d709-49a3-a30a-75e141f11245">63NWZD6FWSNV-14-193</_dlc_DocId>
    <_dlc_DocIdUrl xmlns="810be6bf-d709-49a3-a30a-75e141f11245">
      <Url>https://sps3.csem.local/pmo/doc/_layouts/15/DocIdRedir.aspx?ID=63NWZD6FWSNV-14-193</Url>
      <Description>63NWZD6FWSNV-14-193</Description>
    </_dlc_DocIdUr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cument" ma:contentTypeID="0x0101003FD49564450DE54F949D6DA2FDEDA19C" ma:contentTypeVersion="9" ma:contentTypeDescription="Create a new document." ma:contentTypeScope="" ma:versionID="e8d502f2c7171374233026fae185ea5f">
  <xsd:schema xmlns:xsd="http://www.w3.org/2001/XMLSchema" xmlns:xs="http://www.w3.org/2001/XMLSchema" xmlns:p="http://schemas.microsoft.com/office/2006/metadata/properties" xmlns:ns2="17696d1b-0ca9-46a2-b6a8-8b26aedb513b" xmlns:ns3="810be6bf-d709-49a3-a30a-75e141f11245" targetNamespace="http://schemas.microsoft.com/office/2006/metadata/properties" ma:root="true" ma:fieldsID="3122a551bfd48b3acf0a07cb26c707d8" ns2:_="" ns3:_="">
    <xsd:import namespace="17696d1b-0ca9-46a2-b6a8-8b26aedb513b"/>
    <xsd:import namespace="810be6bf-d709-49a3-a30a-75e141f11245"/>
    <xsd:element name="properties">
      <xsd:complexType>
        <xsd:sequence>
          <xsd:element name="documentManagement">
            <xsd:complexType>
              <xsd:all>
                <xsd:element ref="ns2:Category"/>
                <xsd:element ref="ns2:Comment" minOccurs="0"/>
                <xsd:element ref="ns2:Doc_x002e__x0020_Type"/>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7696d1b-0ca9-46a2-b6a8-8b26aedb513b" elementFormDefault="qualified">
    <xsd:import namespace="http://schemas.microsoft.com/office/2006/documentManagement/types"/>
    <xsd:import namespace="http://schemas.microsoft.com/office/infopath/2007/PartnerControls"/>
    <xsd:element name="Category" ma:index="4" ma:displayName="Category" ma:internalName="Category" ma:readOnly="false">
      <xsd:simpleType>
        <xsd:restriction base="dms:Text">
          <xsd:maxLength value="255"/>
        </xsd:restriction>
      </xsd:simpleType>
    </xsd:element>
    <xsd:element name="Comment" ma:index="5" nillable="true" ma:displayName="Comment" ma:internalName="Comment" ma:readOnly="false">
      <xsd:simpleType>
        <xsd:restriction base="dms:Text">
          <xsd:maxLength value="255"/>
        </xsd:restriction>
      </xsd:simpleType>
    </xsd:element>
    <xsd:element name="Doc_x002e__x0020_Type" ma:index="6" ma:displayName="Document Type" ma:default="Memo" ma:format="Dropdown" ma:internalName="Doc_x002e__x0020_Type" ma:readOnly="false">
      <xsd:simpleType>
        <xsd:restriction base="dms:Choice">
          <xsd:enumeration value="Form"/>
          <xsd:enumeration value="Guideline"/>
          <xsd:enumeration value="Memo"/>
          <xsd:enumeration value="Presentation"/>
          <xsd:enumeration value="Template"/>
          <xsd:enumeration value="Other"/>
          <xsd:enumeration value="Rule"/>
        </xsd:restriction>
      </xsd:simpleType>
    </xsd:element>
  </xsd:schema>
  <xsd:schema xmlns:xsd="http://www.w3.org/2001/XMLSchema" xmlns:xs="http://www.w3.org/2001/XMLSchema" xmlns:dms="http://schemas.microsoft.com/office/2006/documentManagement/types" xmlns:pc="http://schemas.microsoft.com/office/infopath/2007/PartnerControls" targetNamespace="810be6bf-d709-49a3-a30a-75e141f11245" elementFormDefault="qualified">
    <xsd:import namespace="http://schemas.microsoft.com/office/2006/documentManagement/types"/>
    <xsd:import namespace="http://schemas.microsoft.com/office/infopath/2007/PartnerControls"/>
    <xsd:element name="_dlc_DocId" ma:index="7" nillable="true" ma:displayName="Document ID Value" ma:description="The value of the document ID assigned to this item." ma:internalName="_dlc_DocId" ma:readOnly="true">
      <xsd:simpleType>
        <xsd:restriction base="dms:Text"/>
      </xsd:simpleType>
    </xsd:element>
    <xsd:element name="_dlc_DocIdUrl" ma:index="8"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9"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0"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D24864E-A76C-4AF0-A2D4-363A143E24A9}">
  <ds:schemaRefs>
    <ds:schemaRef ds:uri="http://schemas.microsoft.com/office/2006/metadata/properties"/>
    <ds:schemaRef ds:uri="http://schemas.microsoft.com/office/infopath/2007/PartnerControls"/>
    <ds:schemaRef ds:uri="17696d1b-0ca9-46a2-b6a8-8b26aedb513b"/>
    <ds:schemaRef ds:uri="810be6bf-d709-49a3-a30a-75e141f11245"/>
  </ds:schemaRefs>
</ds:datastoreItem>
</file>

<file path=customXml/itemProps2.xml><?xml version="1.0" encoding="utf-8"?>
<ds:datastoreItem xmlns:ds="http://schemas.openxmlformats.org/officeDocument/2006/customXml" ds:itemID="{688D7F80-9FC8-44D6-B80C-79D4D65FAE2F}">
  <ds:schemaRefs>
    <ds:schemaRef ds:uri="http://schemas.microsoft.com/sharepoint/v3/contenttype/forms"/>
  </ds:schemaRefs>
</ds:datastoreItem>
</file>

<file path=customXml/itemProps3.xml><?xml version="1.0" encoding="utf-8"?>
<ds:datastoreItem xmlns:ds="http://schemas.openxmlformats.org/officeDocument/2006/customXml" ds:itemID="{7B56FDCC-8520-4AB3-8384-A4877EDA399B}">
  <ds:schemaRefs>
    <ds:schemaRef ds:uri="http://schemas.microsoft.com/sharepoint/events"/>
  </ds:schemaRefs>
</ds:datastoreItem>
</file>

<file path=customXml/itemProps4.xml><?xml version="1.0" encoding="utf-8"?>
<ds:datastoreItem xmlns:ds="http://schemas.openxmlformats.org/officeDocument/2006/customXml" ds:itemID="{9364D541-13D0-496E-8C80-905A9E8953E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7696d1b-0ca9-46a2-b6a8-8b26aedb513b"/>
    <ds:schemaRef ds:uri="810be6bf-d709-49a3-a30a-75e141f1124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Chips NI Calls 2024 CH Annex C</vt:lpstr>
      <vt:lpstr>DoNotChange</vt:lpstr>
      <vt:lpstr>Eligibility checks</vt:lpstr>
      <vt:lpstr>Ref</vt:lpstr>
      <vt:lpstr>categ</vt:lpstr>
      <vt:lpstr>'Eligibility checks'!Print_Area</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PortHP1SK</dc:creator>
  <cp:lastModifiedBy>Rusconi Giuditta SBFI</cp:lastModifiedBy>
  <cp:lastPrinted>2020-02-12T15:48:42Z</cp:lastPrinted>
  <dcterms:created xsi:type="dcterms:W3CDTF">2017-03-28T10:16:57Z</dcterms:created>
  <dcterms:modified xsi:type="dcterms:W3CDTF">2024-03-12T14:42:22Z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0x0101003FD49564450DE54F949D6DA2FDEDA19C</vt:lpwstr>
  </property>
  <property fmtid="{D5CDD505-2E9C-101B-9397-08002B2CF9AE}" pid="3" name="_dlc_DocIdItemGuid">
    <vt:lpwstr>fefa8ad7-d78a-4396-a847-0e3b081a5466</vt:lpwstr>
  </property>
</Properties>
</file>